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5600" windowHeight="9405" activeTab="0"/>
  </bookViews>
  <sheets>
    <sheet name="Instructions" sheetId="1" r:id="rId1"/>
    <sheet name="Sheet1" sheetId="2" state="hidden" r:id="rId2"/>
    <sheet name="Sheet2" sheetId="3" state="hidden" r:id="rId3"/>
    <sheet name="Prioritized Approach Milestones" sheetId="4" r:id="rId4"/>
    <sheet name="Prioritized Approach Summary" sheetId="5" r:id="rId5"/>
    <sheet name="Testing Results" sheetId="6" state="hidden" r:id="rId6"/>
    <sheet name="Graphs" sheetId="7" r:id="rId7"/>
    <sheet name="Sheet4" sheetId="8" state="hidden" r:id="rId8"/>
  </sheets>
  <definedNames>
    <definedName name="_xlnm._FilterDatabase" localSheetId="3" hidden="1">'Prioritized Approach Milestones'!$A$2:$AI$218</definedName>
    <definedName name="_xlfn.COUNTIFS" hidden="1">#NAME?</definedName>
    <definedName name="Z_31C4550C_6E26_4878_8D23_FB37881679D8_.wvu.Rows" localSheetId="4" hidden="1">'Prioritized Approach Summary'!#REF!</definedName>
    <definedName name="Z_42AF8D0F_132E_4BC7_8682_EF8B74E55C81_.wvu.Rows" localSheetId="4" hidden="1">'Prioritized Approach Summary'!#REF!</definedName>
    <definedName name="Z_4D8806A1_D4F8_4D82_9B41_7AEF1C14655B_.wvu.Rows" localSheetId="4" hidden="1">'Prioritized Approach Summary'!#REF!</definedName>
    <definedName name="Z_5118FE63_65F9_4D1E_A848_7B26E5B01EBD_.wvu.Rows" localSheetId="4" hidden="1">'Prioritized Approach Summary'!#REF!</definedName>
    <definedName name="Z_93961204_5042_4CFC_90F2_B738FAC15D38_.wvu.Rows" localSheetId="4" hidden="1">'Prioritized Approach Summary'!#REF!</definedName>
  </definedNames>
  <calcPr fullCalcOnLoad="1"/>
</workbook>
</file>

<file path=xl/sharedStrings.xml><?xml version="1.0" encoding="utf-8"?>
<sst xmlns="http://schemas.openxmlformats.org/spreadsheetml/2006/main" count="418" uniqueCount="352">
  <si>
    <t>Release Notes &amp; Instructions</t>
  </si>
  <si>
    <t>·   Prioritized Approach Milestones</t>
  </si>
  <si>
    <t>·   Prioritized Approach Summary</t>
  </si>
  <si>
    <t>Purpose:</t>
  </si>
  <si>
    <t>Tool for tracking progress toward compliance with PCI DSS by using the Prioritized Approach. Also provides a sorting tool to analyze progress by PCI DSS requirement, milestone category, or milestone status.</t>
  </si>
  <si>
    <t>Step 1:</t>
  </si>
  <si>
    <t>Step 2:</t>
  </si>
  <si>
    <t>Step 3:</t>
  </si>
  <si>
    <t>Complete the contact information on the "Prioritized Approach Summary" tab.  You may share this document with your acquirer or Qualified Security Assessor to provide an assessment of progress your organization has completed toward PCI DSS compliance. You may also manually enter an estimated completion date for each milestone phase.  Check with your acquirer for specific submission instructions.</t>
  </si>
  <si>
    <t>IMPORTANT NOTE ABOUT ACHIEVING PCI DSS COMPLIANCE:</t>
  </si>
  <si>
    <r>
      <t xml:space="preserve">Achieving PCI DSS compliance requires an organization to successfully meet </t>
    </r>
    <r>
      <rPr>
        <b/>
        <u val="single"/>
        <sz val="11"/>
        <rFont val="Calibri"/>
        <family val="2"/>
      </rPr>
      <t>ALL</t>
    </r>
    <r>
      <rPr>
        <sz val="11"/>
        <rFont val="Calibri"/>
        <family val="2"/>
      </rPr>
      <t xml:space="preserve"> PCI DSS requirements, regardless of the order in which they are satisfied, or whether the organization seeking compliance follows the PCI DSS Prioritized Approach. The Prioritized Approach is a tool provided to assist organizations seeking to achieve compliance, but it does not, and is not intended in any manner to, modify or abridge the PCI DSS or any of its requirements.</t>
    </r>
  </si>
  <si>
    <t>All information published by PCI SSC for the Prioritized Approach is subject to change without notice. PCI SSC is not responsible for errors or damages of any kind resulting from the use of the information contained therein. PCI SSC makes no warranty, guarantee, or representation as to the accuracy or sufficiency of the information provided as part of the Prioritized Approach, and PCI SSC assumes no responsibility or liability regarding the use or misuse of such information.</t>
  </si>
  <si>
    <t>Milestone</t>
  </si>
  <si>
    <t>1</t>
  </si>
  <si>
    <t>2</t>
  </si>
  <si>
    <t>3</t>
  </si>
  <si>
    <t>4</t>
  </si>
  <si>
    <t>5</t>
  </si>
  <si>
    <t>6</t>
  </si>
  <si>
    <t>Total</t>
  </si>
  <si>
    <t xml:space="preserve"> </t>
  </si>
  <si>
    <t>Requirement 2: Do not use vendor-supplied defaults for system passwords and other security parameters</t>
  </si>
  <si>
    <t>Requirement 3: Protect stored cardholder data</t>
  </si>
  <si>
    <t>Requirement 4: Encrypt transmission of cardholder data across open, public networks</t>
  </si>
  <si>
    <t>Requirement 5: Use and regularly update anti-virus software or programs</t>
  </si>
  <si>
    <t>Requirement 6: Develop and maintain secure systems and applications</t>
  </si>
  <si>
    <t xml:space="preserve">Requirement A.1: Shared hosting providers must protect the cardholder data environment </t>
  </si>
  <si>
    <t>Prioritized Approach Summary &amp; Attestation of Compliance*</t>
  </si>
  <si>
    <t>Part 1:  Merchant or Service Provider Information</t>
  </si>
  <si>
    <t>Part 2a:  Merchant Business (Check all that apply)</t>
  </si>
  <si>
    <t>Company Name</t>
  </si>
  <si>
    <t>DBA(s)</t>
  </si>
  <si>
    <t>Contact Name</t>
  </si>
  <si>
    <t>Title</t>
  </si>
  <si>
    <t>Part 2b:  Services Provider Business (Check all that apply)</t>
  </si>
  <si>
    <t>Business Address</t>
  </si>
  <si>
    <t>City</t>
  </si>
  <si>
    <t>State/Province</t>
  </si>
  <si>
    <t>Country</t>
  </si>
  <si>
    <t>Zip</t>
  </si>
  <si>
    <t>Company URL</t>
  </si>
  <si>
    <t>List facilities and locations included in PCI DSS Review:</t>
  </si>
  <si>
    <t>Part 3:  Relationships</t>
  </si>
  <si>
    <t>Does your company have a relationship with one or more third-party agents (Ex: gateways, web-hosting companies, airline booking agents, loyalty program agents, etc)?</t>
  </si>
  <si>
    <t>Does your company have a relationship with more than one acquirer?</t>
  </si>
  <si>
    <t>Part 4:  Transaction Processing</t>
  </si>
  <si>
    <t>Payment Application in use</t>
  </si>
  <si>
    <t>Payment Application Version</t>
  </si>
  <si>
    <t>Goals</t>
  </si>
  <si>
    <t xml:space="preserve"> Percent Complete</t>
  </si>
  <si>
    <t>Estimated Date for Completion of Milestone</t>
  </si>
  <si>
    <r>
      <t>Remove sensitive authentication data and limit data retention.</t>
    </r>
    <r>
      <rPr>
        <sz val="9"/>
        <color indexed="63"/>
        <rFont val="Helvetica Neue"/>
        <family val="0"/>
      </rPr>
      <t xml:space="preserve"> This milestone targets a key area of risk for entities that have been compromised. Remember – if sensitive authentication data and other cardholder data are not stored, the effects of a compromise will be greatly reduced. If you don't need it, don't store it</t>
    </r>
  </si>
  <si>
    <r>
      <t>Protect the perimeter, internal, and wireless networks.</t>
    </r>
    <r>
      <rPr>
        <sz val="9"/>
        <color indexed="63"/>
        <rFont val="Helvetica Neue"/>
        <family val="0"/>
      </rPr>
      <t xml:space="preserve"> This milestone targets controls for points of access to most compromises – the network or a wireless access point.</t>
    </r>
  </si>
  <si>
    <r>
      <t xml:space="preserve">Secure payment card applications. </t>
    </r>
    <r>
      <rPr>
        <sz val="9"/>
        <color indexed="63"/>
        <rFont val="Helvetica Neue"/>
        <family val="0"/>
      </rPr>
      <t>This milestone targets controls for applications, application processes, and application servers. Weaknesses in these areas offer easy prey for compromising systems and obtaining access to cardholder data.</t>
    </r>
  </si>
  <si>
    <r>
      <t>Monitor and control access to your systems.</t>
    </r>
    <r>
      <rPr>
        <sz val="9"/>
        <color indexed="63"/>
        <rFont val="Helvetica Neue"/>
        <family val="0"/>
      </rPr>
      <t xml:space="preserve">  Controls for this milestone allow you to detect the who, what, when, and how concerning who is accessing your network and cardholder data environment.</t>
    </r>
  </si>
  <si>
    <r>
      <t>Protect stored cardholder data.</t>
    </r>
    <r>
      <rPr>
        <sz val="9"/>
        <color indexed="63"/>
        <rFont val="Helvetica Neue"/>
        <family val="0"/>
      </rPr>
      <t xml:space="preserve"> For those organizations that have analyzed their business processes and determined that they must store Primary Account Numbers, Milestone Five targets key protection mechanisms for that stored data.</t>
    </r>
  </si>
  <si>
    <t xml:space="preserve">Overall </t>
  </si>
  <si>
    <t>Part 5:  Target Date for Achieving Full PCI DSS Compliance</t>
  </si>
  <si>
    <t>Date</t>
  </si>
  <si>
    <t>Part 6: Merchant or Service Provider Acknowledgements</t>
  </si>
  <si>
    <t>Signature of Executive Officer</t>
  </si>
  <si>
    <t>Yes</t>
  </si>
  <si>
    <t>No</t>
  </si>
  <si>
    <t xml:space="preserve">Analyze results. Use the “filter” functions on column headers of the “Prioritized Approach Milestones” spreadsheet tab to select any of the six milestones. </t>
  </si>
  <si>
    <t>Phone      </t>
  </si>
  <si>
    <t>Email    </t>
  </si>
  <si>
    <r>
      <t xml:space="preserve">Finalize remaining compliance efforts, and ensure all controls are in place.  </t>
    </r>
    <r>
      <rPr>
        <sz val="9"/>
        <color indexed="63"/>
        <rFont val="Helvetica Neue"/>
        <family val="0"/>
      </rPr>
      <t xml:space="preserve">The intent of Milestone Six is to complete PCI DSS requirements, and to finalize all remaining related policies, procedures, and processes needed to protect the cardholder data environment. </t>
    </r>
  </si>
  <si>
    <t>PCI DSS Requirements Version 2.0</t>
  </si>
  <si>
    <t>Requirement 1: Install and maintain a firewall configuration to protect cardholder data</t>
  </si>
  <si>
    <t>Requirement 7: Restrict access to cardholder data by business need to know</t>
  </si>
  <si>
    <t>Requirement 8: Assign a unique ID to each person with computer access</t>
  </si>
  <si>
    <t>Requirement 9: Restrict physical access to cardholder data</t>
  </si>
  <si>
    <t>Requirement 10: Track and monitor all access to network resources and cardholder data</t>
  </si>
  <si>
    <t>Requirement 11: Regularly test security systems and processes</t>
  </si>
  <si>
    <t>Requirement 12: Maintain a policy that addresses information security for all personnel</t>
  </si>
  <si>
    <t>Row Labels</t>
  </si>
  <si>
    <t>Count of 1</t>
  </si>
  <si>
    <t>Count of 2</t>
  </si>
  <si>
    <t>Count of 3</t>
  </si>
  <si>
    <t>Count of 4</t>
  </si>
  <si>
    <t>Count of 5</t>
  </si>
  <si>
    <t>Count of 6</t>
  </si>
  <si>
    <t>(blank)</t>
  </si>
  <si>
    <t>Grand Total</t>
  </si>
  <si>
    <r>
      <t xml:space="preserve">11.2 </t>
    </r>
    <r>
      <rPr>
        <sz val="9"/>
        <rFont val="Arial"/>
        <family val="2"/>
      </rPr>
      <t xml:space="preserve">Run internal and external network vulnerability scans at least quarterly and after any significant change in the network (such as new system component installations, changes in network topology, firewall rule modifications, product upgrades).
</t>
    </r>
    <r>
      <rPr>
        <b/>
        <sz val="9"/>
        <rFont val="Arial"/>
        <family val="2"/>
      </rPr>
      <t>11.2.1</t>
    </r>
    <r>
      <rPr>
        <sz val="9"/>
        <rFont val="Arial"/>
        <family val="2"/>
      </rPr>
      <t xml:space="preserve"> Perform quarterly internal vulnerability scans.</t>
    </r>
  </si>
  <si>
    <r>
      <t xml:space="preserve">11.2.2 </t>
    </r>
    <r>
      <rPr>
        <sz val="9"/>
        <rFont val="Arial"/>
        <family val="2"/>
      </rPr>
      <t>Perform quarterly external vulnerability scans via an Approved Scanning Vendor (ASV) approved by the Payment Card Industry Security Standards Council (PCI SSC).</t>
    </r>
  </si>
  <si>
    <r>
      <t xml:space="preserve">11.2.3 </t>
    </r>
    <r>
      <rPr>
        <sz val="9"/>
        <rFont val="Arial"/>
        <family val="2"/>
      </rPr>
      <t>Perform internal and external scans after any significant change.</t>
    </r>
  </si>
  <si>
    <r>
      <t xml:space="preserve">10.4 </t>
    </r>
    <r>
      <rPr>
        <sz val="9"/>
        <rFont val="Arial"/>
        <family val="2"/>
      </rPr>
      <t xml:space="preserve">Using time synchronization technology, synchronize all critical system clocks and times and ensure that the following is implemented for acquiring, distributing, and storing time.
</t>
    </r>
    <r>
      <rPr>
        <b/>
        <sz val="9"/>
        <rFont val="Arial"/>
        <family val="2"/>
      </rPr>
      <t>10.4.1</t>
    </r>
    <r>
      <rPr>
        <sz val="9"/>
        <rFont val="Arial"/>
        <family val="2"/>
      </rPr>
      <t xml:space="preserve"> Critical systems have the correct and consistent time.</t>
    </r>
  </si>
  <si>
    <r>
      <t xml:space="preserve">10.4.2 </t>
    </r>
    <r>
      <rPr>
        <sz val="9"/>
        <rFont val="Arial"/>
        <family val="2"/>
      </rPr>
      <t>Time data is protected.</t>
    </r>
  </si>
  <si>
    <r>
      <t xml:space="preserve">10.4.3 </t>
    </r>
    <r>
      <rPr>
        <sz val="9"/>
        <rFont val="Arial"/>
        <family val="2"/>
      </rPr>
      <t>Time settings are received from industry-accepted time sources.</t>
    </r>
  </si>
  <si>
    <r>
      <t>6.4</t>
    </r>
    <r>
      <rPr>
        <sz val="9"/>
        <rFont val="Arial"/>
        <family val="2"/>
      </rPr>
      <t xml:space="preserve"> Follow change control processes and procedures for all changes to system components.  The processes must include the following:
</t>
    </r>
    <r>
      <rPr>
        <b/>
        <sz val="9"/>
        <rFont val="Arial"/>
        <family val="2"/>
      </rPr>
      <t>6.4.1</t>
    </r>
    <r>
      <rPr>
        <sz val="9"/>
        <rFont val="Arial"/>
        <family val="2"/>
      </rPr>
      <t xml:space="preserve"> Separate development/test and production environments.</t>
    </r>
  </si>
  <si>
    <t>If compliance status is "no", please complete the following</t>
  </si>
  <si>
    <t>Stage of Implementation</t>
  </si>
  <si>
    <t>Planning</t>
  </si>
  <si>
    <t>Implementation in progress</t>
  </si>
  <si>
    <t>Implemented but not validated</t>
  </si>
  <si>
    <t>Milestone 1 Outstanding</t>
  </si>
  <si>
    <t>Milestone 2 Outstanding</t>
  </si>
  <si>
    <t>Milestone 3 Outstanding</t>
  </si>
  <si>
    <t>Milestone 4 Outstanding</t>
  </si>
  <si>
    <t>Milestone 5 Outstanding</t>
  </si>
  <si>
    <t>Milestone 6 Outstanding</t>
  </si>
  <si>
    <t>Testing Documentation for 'Prioritized Approach Summary' Tab</t>
  </si>
  <si>
    <t>For each milestone, there should be four possible states:</t>
  </si>
  <si>
    <t>1) One or more milestone requirements is incomplete and form is properly filled in. Output should be the latest date given for element completion.</t>
  </si>
  <si>
    <t>2) All milestone requirements are complete and form is properly filled in. Output should be 'Complete'.</t>
  </si>
  <si>
    <t>3) One or more milestone requirements is incomplete but there is at least one missing completion date. Output should be 'Error'.</t>
  </si>
  <si>
    <t>4) All milestone requirements are complete but there is still a date in the completion date column. Output should be 'Error'.</t>
  </si>
  <si>
    <t>For the OVERALL category, there should be three possible states:</t>
  </si>
  <si>
    <t>3) If the form is properly filled in and all milestones are complete, the outpute should be 'Complete'.</t>
  </si>
  <si>
    <t>Milestone 1:</t>
  </si>
  <si>
    <t>Milestone 2:</t>
  </si>
  <si>
    <t>Milestone 3:</t>
  </si>
  <si>
    <t>Milestone 4:</t>
  </si>
  <si>
    <t>Milestone 5:</t>
  </si>
  <si>
    <t>Milestone 6:</t>
  </si>
  <si>
    <r>
      <t xml:space="preserve">Output on </t>
    </r>
    <r>
      <rPr>
        <b/>
        <u val="single"/>
        <sz val="11"/>
        <color indexed="8"/>
        <rFont val="Calibri"/>
        <family val="2"/>
      </rPr>
      <t xml:space="preserve">Prioritized Approach Summary </t>
    </r>
    <r>
      <rPr>
        <i/>
        <u val="single"/>
        <sz val="11"/>
        <color indexed="8"/>
        <rFont val="Calibri"/>
        <family val="2"/>
      </rPr>
      <t>should be</t>
    </r>
    <r>
      <rPr>
        <u val="single"/>
        <sz val="11"/>
        <color indexed="8"/>
        <rFont val="Calibri"/>
        <family val="2"/>
      </rPr>
      <t>:</t>
    </r>
  </si>
  <si>
    <r>
      <t xml:space="preserve">Output on </t>
    </r>
    <r>
      <rPr>
        <b/>
        <u val="single"/>
        <sz val="11"/>
        <color indexed="8"/>
        <rFont val="Calibri"/>
        <family val="2"/>
      </rPr>
      <t>PAS</t>
    </r>
    <r>
      <rPr>
        <u val="single"/>
        <sz val="11"/>
        <color indexed="8"/>
        <rFont val="Calibri"/>
        <family val="2"/>
      </rPr>
      <t xml:space="preserve"> is:</t>
    </r>
  </si>
  <si>
    <t>Overall:</t>
  </si>
  <si>
    <t>PA Milestones' Rows Used in Test</t>
  </si>
  <si>
    <t>Milestone and OVERALL State #1</t>
  </si>
  <si>
    <t>1) If the form is properly filled in and there are incomplete milestone requirements, the output should be the latest outstanding date.</t>
  </si>
  <si>
    <t>2) If there is an error, "Error" should display</t>
  </si>
  <si>
    <t>Milestone and OVERALL State #2</t>
  </si>
  <si>
    <t>Test Row 1</t>
  </si>
  <si>
    <t>Test Row 2</t>
  </si>
  <si>
    <t>Test Row 3</t>
  </si>
  <si>
    <t>Test Row 4</t>
  </si>
  <si>
    <t>Iteration 1: Test Dates from Above Remain in Place</t>
  </si>
  <si>
    <t>Error</t>
  </si>
  <si>
    <t>Date Value Detector re: Milestone 1</t>
  </si>
  <si>
    <t>Date Value Detector re: Milestone 2</t>
  </si>
  <si>
    <t>Date Value Detector re: Milestone 3</t>
  </si>
  <si>
    <t>Date Value Detector re: Milestone 4</t>
  </si>
  <si>
    <t>Date Value Detector re: Milestone 5</t>
  </si>
  <si>
    <t>Date Value Detector re: Milestone 6</t>
  </si>
  <si>
    <t>Input Error Checker - "Yes" but still a date - Milestone 1</t>
  </si>
  <si>
    <t>Input Error Checker - "Yes" but still a date - Milestone 2</t>
  </si>
  <si>
    <t>Input Error Checker - "Yes" but still a date - Milestone 3</t>
  </si>
  <si>
    <t>Input Error Checker - "Yes" but still a date - Milestone 4</t>
  </si>
  <si>
    <t>Input Error Checker - "Yes" but still a date - Milestone 5</t>
  </si>
  <si>
    <t>Input Error Checker - "Yes" but still a date - Milestone 6</t>
  </si>
  <si>
    <t>Input Error Checker - "No" but no date - Milestone 1</t>
  </si>
  <si>
    <t>Input Error Checker - "No" but no date - Milestone 2</t>
  </si>
  <si>
    <t>Input Error Checker - "No" but no date - Milestone 3</t>
  </si>
  <si>
    <t>Input Error Checker - "No" but no date - Milestone 4</t>
  </si>
  <si>
    <t>Input Error Checker - "No" but no date - Milestone 5</t>
  </si>
  <si>
    <t>Input Error Checker - "No" but no date - Milestone 6</t>
  </si>
  <si>
    <r>
      <t>9.1</t>
    </r>
    <r>
      <rPr>
        <sz val="9"/>
        <rFont val="Arial"/>
        <family val="2"/>
      </rPr>
      <t xml:space="preserve"> Use appropriate facility entry controls to limit and monitor physical access to systems in the cardholder data environment.</t>
    </r>
  </si>
  <si>
    <r>
      <t xml:space="preserve">9.1.1 </t>
    </r>
    <r>
      <rPr>
        <sz val="9"/>
        <rFont val="Arial"/>
        <family val="2"/>
      </rPr>
      <t>Use video cameras and/or access control mechanisms to monitor individual physical access to sensitive areas. Review collected data and correlate with other entries. Store for at least three months, unless otherwise restricted by law.</t>
    </r>
  </si>
  <si>
    <r>
      <t xml:space="preserve">9.1.2 </t>
    </r>
    <r>
      <rPr>
        <sz val="9"/>
        <rFont val="Arial"/>
        <family val="2"/>
      </rPr>
      <t>Restrict physical access to publicly accessible network jacks.
For example, areas accessible to visitors should not have network ports enabled unless network access is specifically authorized.</t>
    </r>
  </si>
  <si>
    <r>
      <t xml:space="preserve">9.1.3 </t>
    </r>
    <r>
      <rPr>
        <sz val="9"/>
        <rFont val="Arial"/>
        <family val="2"/>
      </rPr>
      <t>Restrict physical access to wireless access points, gateways, handheld devices, networking/communications hardware, and telecommunications lines.</t>
    </r>
  </si>
  <si>
    <r>
      <t>1.1</t>
    </r>
    <r>
      <rPr>
        <sz val="9"/>
        <rFont val="Arial"/>
        <family val="2"/>
      </rPr>
      <t xml:space="preserve"> Establish firewall and router configuration standards that include the following:  
</t>
    </r>
    <r>
      <rPr>
        <b/>
        <sz val="9"/>
        <rFont val="Arial"/>
        <family val="2"/>
      </rPr>
      <t xml:space="preserve">1.1.1 </t>
    </r>
    <r>
      <rPr>
        <sz val="9"/>
        <rFont val="Arial"/>
        <family val="2"/>
      </rPr>
      <t>A formal process for approving and testing all network connections and changes to the firewall and router configurations</t>
    </r>
  </si>
  <si>
    <r>
      <t xml:space="preserve">1.1.2 </t>
    </r>
    <r>
      <rPr>
        <sz val="9"/>
        <rFont val="Arial"/>
        <family val="2"/>
      </rPr>
      <t>Current network diagram with all connections to cardholder data, including any wireless networks.</t>
    </r>
  </si>
  <si>
    <r>
      <t xml:space="preserve">1.1.3 </t>
    </r>
    <r>
      <rPr>
        <sz val="9"/>
        <rFont val="Arial"/>
        <family val="2"/>
      </rPr>
      <t>Requirements for a firewall at each Internet connection and between any demilitarized zone (DMZ) and the internal network zone.</t>
    </r>
  </si>
  <si>
    <r>
      <t xml:space="preserve">1.1.4 </t>
    </r>
    <r>
      <rPr>
        <sz val="9"/>
        <rFont val="Arial"/>
        <family val="2"/>
      </rPr>
      <t>Description of groups, roles, and responsibilities for logical management of network components.</t>
    </r>
  </si>
  <si>
    <r>
      <t xml:space="preserve">1.1.5 </t>
    </r>
    <r>
      <rPr>
        <sz val="9"/>
        <rFont val="Arial"/>
        <family val="2"/>
      </rPr>
      <t>Documentation and business justification for use of all services, protocols, and ports allowed, including documentation of security features implemented for those protocols considered to be insecure.</t>
    </r>
  </si>
  <si>
    <r>
      <t xml:space="preserve">1.1.6 </t>
    </r>
    <r>
      <rPr>
        <sz val="9"/>
        <rFont val="Arial"/>
        <family val="2"/>
      </rPr>
      <t>Requirement to review firewall and router rule sets at least every six months.</t>
    </r>
  </si>
  <si>
    <r>
      <t>1.2</t>
    </r>
    <r>
      <rPr>
        <sz val="9"/>
        <rFont val="Arial"/>
        <family val="2"/>
      </rPr>
      <t xml:space="preserve"> Build firewall and router configurations that restrict connections between untrusted networks and any system components in the cardholder data environment.
</t>
    </r>
    <r>
      <rPr>
        <b/>
        <sz val="9"/>
        <rFont val="Arial"/>
        <family val="2"/>
      </rPr>
      <t xml:space="preserve">1.2.1 </t>
    </r>
    <r>
      <rPr>
        <sz val="9"/>
        <rFont val="Arial"/>
        <family val="2"/>
      </rPr>
      <t>Restrict inbound and outbound traffic to that which is necessary for the cardholder data environment.</t>
    </r>
  </si>
  <si>
    <r>
      <t xml:space="preserve">1.2.2 </t>
    </r>
    <r>
      <rPr>
        <sz val="9"/>
        <rFont val="Arial"/>
        <family val="2"/>
      </rPr>
      <t xml:space="preserve">Secure and synchronize router configuration files. </t>
    </r>
  </si>
  <si>
    <r>
      <t xml:space="preserve">1.2.3 </t>
    </r>
    <r>
      <rPr>
        <sz val="9"/>
        <rFont val="Arial"/>
        <family val="2"/>
      </rPr>
      <t xml:space="preserve">Install perimeter firewalls between any wireless networks and the cardholder data environment, and configure these firewalls to deny or control (if such traffic is necessary for business purposes) any traffic from the wireless environment into the cardholder data environment. </t>
    </r>
  </si>
  <si>
    <r>
      <t xml:space="preserve">1.3 </t>
    </r>
    <r>
      <rPr>
        <sz val="9"/>
        <rFont val="Arial"/>
        <family val="2"/>
      </rPr>
      <t>Prohibit direct public access between the Internet and any system component in the cardholder data environment</t>
    </r>
    <r>
      <rPr>
        <b/>
        <sz val="9"/>
        <rFont val="Arial"/>
        <family val="2"/>
      </rPr>
      <t xml:space="preserve">.               1.3.1  </t>
    </r>
    <r>
      <rPr>
        <sz val="9"/>
        <rFont val="Arial"/>
        <family val="2"/>
      </rPr>
      <t>Implement a DMZ to limit inbound traffic to only system components that provide authorized publicly accessible services, protocols, and ports.</t>
    </r>
  </si>
  <si>
    <r>
      <t>1.3.2</t>
    </r>
    <r>
      <rPr>
        <sz val="9"/>
        <rFont val="Arial"/>
        <family val="2"/>
      </rPr>
      <t xml:space="preserve"> Limit inbound Internet traffic to IP addresses within the DMZ.</t>
    </r>
  </si>
  <si>
    <r>
      <t>1.3.3</t>
    </r>
    <r>
      <rPr>
        <sz val="9"/>
        <rFont val="Arial"/>
        <family val="2"/>
      </rPr>
      <t xml:space="preserve"> Do not allow any direct connections inbound or outbound for traffic between the Internet and the cardholder data environment.</t>
    </r>
  </si>
  <si>
    <r>
      <t xml:space="preserve">1.3.4 </t>
    </r>
    <r>
      <rPr>
        <sz val="9"/>
        <rFont val="Arial"/>
        <family val="2"/>
      </rPr>
      <t>Do not allow internal addresses to pass from the Internet into the DMZ.</t>
    </r>
  </si>
  <si>
    <r>
      <t>1.3.5</t>
    </r>
    <r>
      <rPr>
        <sz val="9"/>
        <rFont val="Arial"/>
        <family val="2"/>
      </rPr>
      <t xml:space="preserve"> Do not allow unauthorized outbound traffic from the cardholder data environment to the Internet.</t>
    </r>
  </si>
  <si>
    <r>
      <t xml:space="preserve">1.3.6 </t>
    </r>
    <r>
      <rPr>
        <sz val="9"/>
        <rFont val="Arial"/>
        <family val="2"/>
      </rPr>
      <t>Implement stateful inspection, also known as dynamic packet filtering. (That is, only ”established” connections are allowed into the network.)</t>
    </r>
  </si>
  <si>
    <r>
      <t xml:space="preserve">1.3.7 </t>
    </r>
    <r>
      <rPr>
        <sz val="9"/>
        <rFont val="Arial"/>
        <family val="2"/>
      </rPr>
      <t>Place system components that store cardholder data (such as a database) in an internal network zone, segregated from the DMZ and other untrusted networks.</t>
    </r>
  </si>
  <si>
    <r>
      <rPr>
        <b/>
        <sz val="9"/>
        <rFont val="Arial"/>
        <family val="2"/>
      </rPr>
      <t>1.3.8</t>
    </r>
    <r>
      <rPr>
        <sz val="9"/>
        <rFont val="Arial"/>
        <family val="2"/>
      </rPr>
      <t xml:space="preserve"> Do not disclose private IP addresses and routing information to unauthorized parties.</t>
    </r>
  </si>
  <si>
    <r>
      <t xml:space="preserve">1.4 </t>
    </r>
    <r>
      <rPr>
        <sz val="9"/>
        <rFont val="Arial"/>
        <family val="2"/>
      </rPr>
      <t>Install personal firewall software on any mobile and/or employee-owned computers with direct connectivity to the Internet (for example, laptops used by employees), which are used to access the organization’s network.</t>
    </r>
  </si>
  <si>
    <r>
      <t>2.1</t>
    </r>
    <r>
      <rPr>
        <sz val="9"/>
        <rFont val="Arial"/>
        <family val="2"/>
      </rPr>
      <t xml:space="preserve"> Always change vendor-supplied defaults before installing a system on the network—including but not limited to passwords, simple network management protocol (SNMP) community strings, and elimination of unnecessary accounts. </t>
    </r>
  </si>
  <si>
    <r>
      <rPr>
        <b/>
        <sz val="9"/>
        <rFont val="Arial"/>
        <family val="2"/>
      </rPr>
      <t>2.1.1</t>
    </r>
    <r>
      <rPr>
        <sz val="9"/>
        <rFont val="Arial"/>
        <family val="2"/>
      </rPr>
      <t xml:space="preserve"> For wireless environments connected to the cardholder data environment or transmitting cardholder data, change wireless vendor defaults, including but not limited to default wireless encryption keys, passwords, and SNMP community strings.</t>
    </r>
  </si>
  <si>
    <r>
      <t xml:space="preserve">2.2 </t>
    </r>
    <r>
      <rPr>
        <sz val="9"/>
        <rFont val="Arial"/>
        <family val="2"/>
      </rPr>
      <t xml:space="preserve">Develop configuration standards for all system components. Assure that these standards address all known security vulnerabilities and are consistent with industry-accepted system hardening standards. </t>
    </r>
  </si>
  <si>
    <r>
      <t>2.2.1</t>
    </r>
    <r>
      <rPr>
        <sz val="9"/>
        <rFont val="Arial"/>
        <family val="2"/>
      </rPr>
      <t xml:space="preserve"> Implement only one primary function per server to prevent functions that require different security levels from co-existing on the same server. (For example, web servers, database servers, and DNS should be implemented on separate servers.) 
Note: Where virtualization technologies are in use, implement only one primary function per virtual system component.</t>
    </r>
  </si>
  <si>
    <r>
      <t xml:space="preserve">2.2.2 </t>
    </r>
    <r>
      <rPr>
        <sz val="9"/>
        <rFont val="Arial"/>
        <family val="2"/>
      </rPr>
      <t>Enable only</t>
    </r>
    <r>
      <rPr>
        <b/>
        <sz val="9"/>
        <rFont val="Arial"/>
        <family val="2"/>
      </rPr>
      <t xml:space="preserve"> </t>
    </r>
    <r>
      <rPr>
        <sz val="9"/>
        <rFont val="Arial"/>
        <family val="2"/>
      </rPr>
      <t>necessary and secure services, protocols, daemons, etc. as required for the function of the system. 
Implement security features for any required services, protocols or daemons that are considered to be insecure.</t>
    </r>
  </si>
  <si>
    <r>
      <t>2.2.3</t>
    </r>
    <r>
      <rPr>
        <sz val="9"/>
        <rFont val="Arial"/>
        <family val="2"/>
      </rPr>
      <t xml:space="preserve"> Configure system security parameters to prevent misuse</t>
    </r>
  </si>
  <si>
    <r>
      <t>2.2.4</t>
    </r>
    <r>
      <rPr>
        <sz val="9"/>
        <rFont val="Arial"/>
        <family val="2"/>
      </rPr>
      <t xml:space="preserve"> Remove all unnecessary functionality, such as scripts, drivers, features, subsystems, file systems, and unnecessary web servers.</t>
    </r>
  </si>
  <si>
    <r>
      <t>2.3</t>
    </r>
    <r>
      <rPr>
        <sz val="9"/>
        <rFont val="Arial"/>
        <family val="2"/>
      </rPr>
      <t xml:space="preserve"> Encrypt all non-console administrative access using strong cryptography. Use technologies such as SSH, VPN, or SSL/TLS for web-based management and other non-console administrative access.</t>
    </r>
  </si>
  <si>
    <r>
      <t>2.4</t>
    </r>
    <r>
      <rPr>
        <sz val="9"/>
        <rFont val="Arial"/>
        <family val="2"/>
      </rPr>
      <t xml:space="preserve"> Shared hosting providers must protect each entity’s hosted environment and cardholder data. These providers must meet specific requirements as detailed in </t>
    </r>
    <r>
      <rPr>
        <i/>
        <sz val="9"/>
        <rFont val="Arial"/>
        <family val="2"/>
      </rPr>
      <t>Appendix A: Additional PCI DSS Requirements for Shared Hosting Providers.</t>
    </r>
  </si>
  <si>
    <r>
      <t>3.1</t>
    </r>
    <r>
      <rPr>
        <sz val="9"/>
        <rFont val="Arial"/>
        <family val="2"/>
      </rPr>
      <t xml:space="preserve"> Keep cardholder data storage to a minimum by implementing data retention and disposal policies, procedures and processes as follows: 
</t>
    </r>
    <r>
      <rPr>
        <b/>
        <sz val="9"/>
        <rFont val="Arial"/>
        <family val="2"/>
      </rPr>
      <t>3.1.1</t>
    </r>
    <r>
      <rPr>
        <sz val="9"/>
        <rFont val="Arial"/>
        <family val="2"/>
      </rPr>
      <t xml:space="preserve"> Implement a data retention and disposal policy that includes: 
</t>
    </r>
    <r>
      <rPr>
        <sz val="9"/>
        <rFont val="Wingdings"/>
        <family val="0"/>
      </rPr>
      <t xml:space="preserve">§ </t>
    </r>
    <r>
      <rPr>
        <sz val="9"/>
        <rFont val="Arial"/>
        <family val="2"/>
      </rPr>
      <t xml:space="preserve">Limiting data storage amount and retention time to that which is required for legal, regulatory, and business requirements.
</t>
    </r>
    <r>
      <rPr>
        <sz val="9"/>
        <rFont val="Wingdings"/>
        <family val="0"/>
      </rPr>
      <t>§</t>
    </r>
    <r>
      <rPr>
        <sz val="9"/>
        <rFont val="Arial"/>
        <family val="2"/>
      </rPr>
      <t xml:space="preserve">  Processes for secure deletion of data when no longer needed.
</t>
    </r>
    <r>
      <rPr>
        <sz val="9"/>
        <rFont val="Wingdings"/>
        <family val="0"/>
      </rPr>
      <t>§</t>
    </r>
    <r>
      <rPr>
        <sz val="9"/>
        <rFont val="Arial"/>
        <family val="2"/>
      </rPr>
      <t xml:space="preserve">  Specific retention requirements for cardholder data.
</t>
    </r>
    <r>
      <rPr>
        <sz val="9"/>
        <rFont val="Wingdings"/>
        <family val="0"/>
      </rPr>
      <t>§</t>
    </r>
    <r>
      <rPr>
        <sz val="9"/>
        <rFont val="Arial"/>
        <family val="2"/>
      </rPr>
      <t>  A quarterly automatic or manual process for identifying and securely deleting stored cardholder data that exceeds defined retention requirements.</t>
    </r>
  </si>
  <si>
    <r>
      <t xml:space="preserve">3.2 </t>
    </r>
    <r>
      <rPr>
        <sz val="9"/>
        <rFont val="Arial"/>
        <family val="2"/>
      </rPr>
      <t>Do not store sensitive authentication data after authorization (even if encrypted). 
Sensitive authentication data includes the data as cited in the following Requirements 3.2.1 through 3.2.3.  
Note: It is permissible for issuers and companies that support issuing services to store sensitive authentication data if there is a business justification and the data is stored securely.</t>
    </r>
  </si>
  <si>
    <r>
      <t xml:space="preserve">3.2.1 </t>
    </r>
    <r>
      <rPr>
        <sz val="9"/>
        <rFont val="Arial"/>
        <family val="2"/>
      </rPr>
      <t xml:space="preserve">Do not store the full contents of any track from the magnetic stripe (located on the back of a card, equivalent data contained on a chip, or elsewhere). This data is alternatively called full track, track, track 1, track 2, and magnetic-stripe data. </t>
    </r>
  </si>
  <si>
    <r>
      <t xml:space="preserve">3.2.2 </t>
    </r>
    <r>
      <rPr>
        <sz val="9"/>
        <rFont val="Arial"/>
        <family val="2"/>
      </rPr>
      <t xml:space="preserve">Do not store the card-verification code or value (three-digit or four-digit number printed on the front or back of a payment card) used to verify card-not-present transactions. </t>
    </r>
  </si>
  <si>
    <r>
      <t xml:space="preserve">3.2.3 </t>
    </r>
    <r>
      <rPr>
        <sz val="9"/>
        <rFont val="Arial"/>
        <family val="2"/>
      </rPr>
      <t xml:space="preserve">Do not store the personal identification number (PIN) or the encrypted PIN block. </t>
    </r>
  </si>
  <si>
    <r>
      <t xml:space="preserve">3.3 </t>
    </r>
    <r>
      <rPr>
        <sz val="9"/>
        <rFont val="Arial"/>
        <family val="2"/>
      </rPr>
      <t>Mask PAN when displayed (the first six and last four digits are the maximum number of digits to be displayed).</t>
    </r>
  </si>
  <si>
    <r>
      <t>3.4</t>
    </r>
    <r>
      <rPr>
        <sz val="9"/>
        <rFont val="Arial"/>
        <family val="2"/>
      </rPr>
      <t xml:space="preserve"> Render PAN unreadable anywhere it is stored (including on portable digital media, backup media, and in logs) by using any of the following approaches: 
   </t>
    </r>
    <r>
      <rPr>
        <sz val="9"/>
        <rFont val="Wingdings"/>
        <family val="0"/>
      </rPr>
      <t>§</t>
    </r>
    <r>
      <rPr>
        <sz val="9"/>
        <rFont val="Arial"/>
        <family val="2"/>
      </rPr>
      <t xml:space="preserve">  One-way hashes based on strong cryptography (hash must be of the entire PAN)
   </t>
    </r>
    <r>
      <rPr>
        <sz val="9"/>
        <rFont val="Wingdings"/>
        <family val="0"/>
      </rPr>
      <t>§</t>
    </r>
    <r>
      <rPr>
        <sz val="9"/>
        <rFont val="Arial"/>
        <family val="2"/>
      </rPr>
      <t xml:space="preserve">  Truncation (hashing cannot be used to replace the truncated segment of PAN)
   </t>
    </r>
    <r>
      <rPr>
        <sz val="9"/>
        <rFont val="Wingdings"/>
        <family val="0"/>
      </rPr>
      <t>§</t>
    </r>
    <r>
      <rPr>
        <sz val="9"/>
        <rFont val="Arial"/>
        <family val="2"/>
      </rPr>
      <t xml:space="preserve">  Index tokens and pads (pads must be securely stored)
   </t>
    </r>
    <r>
      <rPr>
        <sz val="9"/>
        <rFont val="Wingdings"/>
        <family val="0"/>
      </rPr>
      <t>§</t>
    </r>
    <r>
      <rPr>
        <sz val="9"/>
        <rFont val="Arial"/>
        <family val="2"/>
      </rPr>
      <t>  Strong cryptography with associated key management processes and procedures
Note: It is a relatively trivial effort for a malicious individual to reconstruct original PAN data if they have access to both the truncated and hashed version of a PAN.  Where hashed and truncated versions of the same PAN are present in an entity's environment, additional controls should be in place to ensure that the hashed and truncated versions cannot be correlated to reconstruct the original PAN.</t>
    </r>
  </si>
  <si>
    <r>
      <t xml:space="preserve">3.4.1 </t>
    </r>
    <r>
      <rPr>
        <sz val="9"/>
        <rFont val="Arial"/>
        <family val="2"/>
      </rPr>
      <t>If disk encryption is used (rather than file- or column-level database encryption), logical access must be managed independently of native operating system access control mechanisms (for example, by not using local user account databases). Decryption keys must not be tied to user accounts.</t>
    </r>
  </si>
  <si>
    <r>
      <t>3.5</t>
    </r>
    <r>
      <rPr>
        <sz val="9"/>
        <rFont val="Arial"/>
        <family val="2"/>
      </rPr>
      <t xml:space="preserve"> Protect any keys used to secure cardholder data against both disclosure and misuse:
Note: This requirement also applies to key encryption keys used to protect data encrypting keys -- such key encryption keys must be at least as strong as the data encrypting key.
</t>
    </r>
    <r>
      <rPr>
        <b/>
        <sz val="9"/>
        <rFont val="Arial"/>
        <family val="2"/>
      </rPr>
      <t xml:space="preserve">3.5.1 </t>
    </r>
    <r>
      <rPr>
        <sz val="9"/>
        <rFont val="Arial"/>
        <family val="2"/>
      </rPr>
      <t xml:space="preserve">Restrict access to cryptographic keys to the fewest number of custodians necessary.
</t>
    </r>
  </si>
  <si>
    <r>
      <t>3.5.2</t>
    </r>
    <r>
      <rPr>
        <sz val="9"/>
        <rFont val="Arial"/>
        <family val="2"/>
      </rPr>
      <t xml:space="preserve"> Store cryptographic keys securely in the fewest possible locations and forms.</t>
    </r>
  </si>
  <si>
    <r>
      <t>3.6</t>
    </r>
    <r>
      <rPr>
        <sz val="9"/>
        <rFont val="Arial"/>
        <family val="2"/>
      </rPr>
      <t xml:space="preserve"> Fully document and implement all key management processes and procedures for cryptographic keys used for encryption of cardholder data, including the following:
</t>
    </r>
    <r>
      <rPr>
        <b/>
        <sz val="9"/>
        <rFont val="Arial"/>
        <family val="2"/>
      </rPr>
      <t>3.6.1</t>
    </r>
    <r>
      <rPr>
        <sz val="9"/>
        <rFont val="Arial"/>
        <family val="2"/>
      </rPr>
      <t xml:space="preserve"> Generation of strong cryptographic keys.</t>
    </r>
  </si>
  <si>
    <r>
      <t xml:space="preserve">3.6.2 </t>
    </r>
    <r>
      <rPr>
        <sz val="9"/>
        <rFont val="Arial"/>
        <family val="2"/>
      </rPr>
      <t>Secure cryptographic key distribution.</t>
    </r>
  </si>
  <si>
    <r>
      <t xml:space="preserve">3.6.3 </t>
    </r>
    <r>
      <rPr>
        <sz val="9"/>
        <rFont val="Arial"/>
        <family val="2"/>
      </rPr>
      <t>Secure cryptographic key storage.</t>
    </r>
  </si>
  <si>
    <r>
      <t>3.6.4</t>
    </r>
    <r>
      <rPr>
        <sz val="9"/>
        <rFont val="Arial"/>
        <family val="2"/>
      </rPr>
      <t xml:space="preserve"> 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t>
    </r>
  </si>
  <si>
    <r>
      <t xml:space="preserve">3.6.5 </t>
    </r>
    <r>
      <rPr>
        <sz val="9"/>
        <rFont val="Arial"/>
        <family val="2"/>
      </rPr>
      <t>Retirement or replacement (for example, archiving, destruction, and/or revocation) of keys as deemed necessary when the integrity of the key has been weakened (for example, departure of an employee with knowledge of a clear-text key), or keys are suspected of being compromised.
Note: If retired or replaced cryptographic keys need to be retained, these keys must be securely archived (for example, by using a key encryption key). Archived cryptographic keys should only be used for decryption/verification purposes.</t>
    </r>
  </si>
  <si>
    <r>
      <t xml:space="preserve">3.6.6 </t>
    </r>
    <r>
      <rPr>
        <sz val="9"/>
        <rFont val="Arial"/>
        <family val="2"/>
      </rPr>
      <t xml:space="preserve">If manual clear-text cryptographic key management operations are used, these operations must be managed using split knowledge and dual control (for example, requiring two or three people, each knowing only their own key component, to reconstruct the whole key).
Note: Examples of manual key management operations include, but are not limited to: key generation, transmission, loading, storage and destruction. </t>
    </r>
  </si>
  <si>
    <r>
      <t xml:space="preserve">3.6.7 </t>
    </r>
    <r>
      <rPr>
        <sz val="9"/>
        <rFont val="Arial"/>
        <family val="2"/>
      </rPr>
      <t>Prevention of unauthorized substitution of cryptographic keys.</t>
    </r>
  </si>
  <si>
    <r>
      <t xml:space="preserve">3.6.8 </t>
    </r>
    <r>
      <rPr>
        <sz val="9"/>
        <rFont val="Arial"/>
        <family val="2"/>
      </rPr>
      <t>Requirement for cryptographic key custodians to formally acknowledge that they understand and accept their key-custodian responsibilities.</t>
    </r>
  </si>
  <si>
    <r>
      <t xml:space="preserve">4.1 </t>
    </r>
    <r>
      <rPr>
        <sz val="9"/>
        <rFont val="Arial"/>
        <family val="2"/>
      </rPr>
      <t xml:space="preserve">Use strong cryptography and security protocols (for example, SSL/TLS, IPSEC, SSH, etc.) to safeguard sensitive cardholder data during transmission over open, public networks. </t>
    </r>
  </si>
  <si>
    <r>
      <t xml:space="preserve">4.1.1 </t>
    </r>
    <r>
      <rPr>
        <sz val="9"/>
        <rFont val="Arial"/>
        <family val="2"/>
      </rPr>
      <t>Ensure wireless networks transmitting cardholder data or connected to the cardholder data environment,  use industry best practices ( e.g., IEEE 802.11i) to implement strong encryption for authentication and transmission.
Note: The use of WEP as a security control was prohibited as of 30 June, 2010.</t>
    </r>
  </si>
  <si>
    <r>
      <t>4.2</t>
    </r>
    <r>
      <rPr>
        <sz val="9"/>
        <rFont val="Arial"/>
        <family val="2"/>
      </rPr>
      <t xml:space="preserve"> Never send unprotected PANs by end-user messaging technologies (for example, e-mail, instant messaging, chat, etc.).</t>
    </r>
  </si>
  <si>
    <r>
      <t>5.1</t>
    </r>
    <r>
      <rPr>
        <sz val="9"/>
        <rFont val="Arial"/>
        <family val="2"/>
      </rPr>
      <t xml:space="preserve"> Deploy anti-virus software on all systems commonly affected by malicious software (particularly personal computers and servers).</t>
    </r>
  </si>
  <si>
    <r>
      <t xml:space="preserve">5.1.1 </t>
    </r>
    <r>
      <rPr>
        <sz val="9"/>
        <rFont val="Arial"/>
        <family val="2"/>
      </rPr>
      <t>Ensure that all anti-virus programs are capable of detecting, removing, and protecting against all known types of malicious software.</t>
    </r>
  </si>
  <si>
    <r>
      <t>5.2</t>
    </r>
    <r>
      <rPr>
        <b/>
        <sz val="7"/>
        <rFont val="Times New Roman"/>
        <family val="1"/>
      </rPr>
      <t xml:space="preserve">      </t>
    </r>
    <r>
      <rPr>
        <sz val="9"/>
        <rFont val="Arial"/>
        <family val="2"/>
      </rPr>
      <t>Ensure that all anti-virus mechanisms are current, actively running, and generating audit logs.</t>
    </r>
  </si>
  <si>
    <r>
      <t xml:space="preserve">6.1 </t>
    </r>
    <r>
      <rPr>
        <sz val="9"/>
        <rFont val="Arial"/>
        <family val="2"/>
      </rPr>
      <t>Ensure that all system components and software are protected from known vulnerabilities by having the latest vendor-supplied security patches installed. Install critical security patches within one month of release.</t>
    </r>
  </si>
  <si>
    <r>
      <t xml:space="preserve">6.2 </t>
    </r>
    <r>
      <rPr>
        <sz val="9"/>
        <rFont val="Arial"/>
        <family val="2"/>
      </rPr>
      <t>Establish a process to identify and assign a risk ranking to newly discovered security vulnerabilities.
Note: Risk rankings should be based on industry best practices. For example, criteria for ranking "High" risk vulnerabilities may include a CVSS base score of 4.0 or above, and/or a vendor-supplied patch classified by the vendor as "critical," and/or a vulnerability affecting a critical system component.
Note: The ranking of vulnerabilities as defined in 6.2.a is considered a best practice until June 30, 2012, after which it becomes a requirement.</t>
    </r>
  </si>
  <si>
    <r>
      <t>6.3</t>
    </r>
    <r>
      <rPr>
        <sz val="9"/>
        <rFont val="Arial"/>
        <family val="2"/>
      </rPr>
      <t xml:space="preserve"> Develop software applications (internal and external, and including web-based administrative access to applications) in accordance with PCI DSS (for example, secure authentication and logging) and based on industry best practices. Incorporate information security throughout the software development life cycle. These processes must include the following:</t>
    </r>
  </si>
  <si>
    <r>
      <t>6.3.1</t>
    </r>
    <r>
      <rPr>
        <sz val="9"/>
        <rFont val="Arial"/>
        <family val="2"/>
      </rPr>
      <t xml:space="preserve"> Removal of custom application accounts, user IDs, and passwords before applications become active or are released to customers.</t>
    </r>
  </si>
  <si>
    <r>
      <t>6.3.2</t>
    </r>
    <r>
      <rPr>
        <sz val="9"/>
        <rFont val="Arial"/>
        <family val="2"/>
      </rPr>
      <t xml:space="preserve"> Review of custom code prior to release to production or customers in order to identify any potential coding vulnerability.
Note: This requirement for code reviews applies to all custom code (both internal and public-facing), as part of the system development lifecycle. Code reviews can be conducted by knowledgeable internal personnel or third parties. Web applications are also subject to additional controls, if they are public facing, to address ongoing threats and vulnerabilities after implementation, as defined at PCI DSS Requirement 6.6.</t>
    </r>
  </si>
  <si>
    <r>
      <t xml:space="preserve">6.4.2 </t>
    </r>
    <r>
      <rPr>
        <sz val="9"/>
        <rFont val="Arial"/>
        <family val="2"/>
      </rPr>
      <t>Separation of duties between development/test and production environments.</t>
    </r>
  </si>
  <si>
    <r>
      <t xml:space="preserve">6.4.3 </t>
    </r>
    <r>
      <rPr>
        <sz val="9"/>
        <rFont val="Arial"/>
        <family val="2"/>
      </rPr>
      <t>Production data (live PANs) are not used for testing or development.</t>
    </r>
  </si>
  <si>
    <r>
      <t xml:space="preserve">6.4.4 </t>
    </r>
    <r>
      <rPr>
        <sz val="9"/>
        <rFont val="Arial"/>
        <family val="2"/>
      </rPr>
      <t>Removal of test data and accounts before production systems become active.</t>
    </r>
  </si>
  <si>
    <r>
      <t xml:space="preserve">6.4.5 </t>
    </r>
    <r>
      <rPr>
        <sz val="9"/>
        <rFont val="Arial"/>
        <family val="2"/>
      </rPr>
      <t>Change control procedures for the implementation of security patches and software modifications. Procedures must include the following:</t>
    </r>
    <r>
      <rPr>
        <b/>
        <sz val="9"/>
        <rFont val="Arial"/>
        <family val="2"/>
      </rPr>
      <t xml:space="preserve">
6.4.5.1 </t>
    </r>
    <r>
      <rPr>
        <sz val="9"/>
        <rFont val="Arial"/>
        <family val="2"/>
      </rPr>
      <t>Documentation of impact.</t>
    </r>
  </si>
  <si>
    <r>
      <t xml:space="preserve">6.4.5.2 </t>
    </r>
    <r>
      <rPr>
        <sz val="9"/>
        <rFont val="Arial"/>
        <family val="2"/>
      </rPr>
      <t>Documented change approval by authorized parties.</t>
    </r>
  </si>
  <si>
    <r>
      <t xml:space="preserve">6.4.5.3 </t>
    </r>
    <r>
      <rPr>
        <sz val="9"/>
        <rFont val="Arial"/>
        <family val="2"/>
      </rPr>
      <t>Functionality testing to verify that the change does not adversely impact the security of the system.</t>
    </r>
  </si>
  <si>
    <r>
      <t xml:space="preserve">6.4.5.4 </t>
    </r>
    <r>
      <rPr>
        <sz val="9"/>
        <rFont val="Arial"/>
        <family val="2"/>
      </rPr>
      <t>Back-out procedures.</t>
    </r>
  </si>
  <si>
    <r>
      <t xml:space="preserve">6.5 </t>
    </r>
    <r>
      <rPr>
        <sz val="9"/>
        <rFont val="Arial"/>
        <family val="2"/>
      </rPr>
      <t>Develop applications based on secure coding guidelines. Prevent common coding vulnerabilities in software development processes, to include the following: 
Note: The vulnerabilities listed at 6.5.1 through 6.5.9 were current with industry best practices when this version of PCI DSS was published. However, as industry best practices for vulnerability management are updated (for example, the</t>
    </r>
    <r>
      <rPr>
        <i/>
        <sz val="9"/>
        <rFont val="Arial"/>
        <family val="2"/>
      </rPr>
      <t xml:space="preserve"> </t>
    </r>
    <r>
      <rPr>
        <sz val="9"/>
        <rFont val="Arial"/>
        <family val="2"/>
      </rPr>
      <t>OWASP Guide, SANS CWE Top 25, CERT Secure Coding, etc.), the current best practices must be used for these requirements.</t>
    </r>
  </si>
  <si>
    <r>
      <t xml:space="preserve">6.5.1 </t>
    </r>
    <r>
      <rPr>
        <sz val="9"/>
        <rFont val="Arial"/>
        <family val="2"/>
      </rPr>
      <t>Injection flaws, particularly SQL injection.  Also consider OS Command Injection, LDAP and XpPath injection flaws as well as other injection flaws.</t>
    </r>
  </si>
  <si>
    <r>
      <t>6.5.2</t>
    </r>
    <r>
      <rPr>
        <sz val="9"/>
        <rFont val="Arial"/>
        <family val="2"/>
      </rPr>
      <t xml:space="preserve"> Buffer overflow.</t>
    </r>
  </si>
  <si>
    <r>
      <t>6.5.3</t>
    </r>
    <r>
      <rPr>
        <sz val="9"/>
        <rFont val="Arial"/>
        <family val="2"/>
      </rPr>
      <t xml:space="preserve"> Insecure cryptographic storage.</t>
    </r>
  </si>
  <si>
    <r>
      <t xml:space="preserve">6.5.4 </t>
    </r>
    <r>
      <rPr>
        <sz val="9"/>
        <rFont val="Arial"/>
        <family val="2"/>
      </rPr>
      <t>Insecure communications.</t>
    </r>
  </si>
  <si>
    <r>
      <t>6.5.5</t>
    </r>
    <r>
      <rPr>
        <sz val="9"/>
        <rFont val="Arial"/>
        <family val="2"/>
      </rPr>
      <t xml:space="preserve"> Improper error handling.</t>
    </r>
  </si>
  <si>
    <r>
      <t xml:space="preserve">6.5.6 </t>
    </r>
    <r>
      <rPr>
        <sz val="9"/>
        <rFont val="Arial"/>
        <family val="2"/>
      </rPr>
      <t>All "High" vulnerabilities identified in the vulnerability identification process (as defined in PCI DSS Requirement 6.2).
Note: This requirement is considered a best practice until June 30, 2012, after which it becomes a requirement.</t>
    </r>
  </si>
  <si>
    <r>
      <rPr>
        <sz val="9"/>
        <rFont val="Arial"/>
        <family val="2"/>
      </rPr>
      <t xml:space="preserve">Requirements 6.5.7 through 6.5.9, below, apply to web applications and application interfaces (internal or external):
</t>
    </r>
    <r>
      <rPr>
        <b/>
        <sz val="9"/>
        <rFont val="Arial"/>
        <family val="2"/>
      </rPr>
      <t xml:space="preserve">
6.5.7 </t>
    </r>
    <r>
      <rPr>
        <sz val="9"/>
        <rFont val="Arial"/>
        <family val="2"/>
      </rPr>
      <t>Cross-site scripting (XSS).</t>
    </r>
  </si>
  <si>
    <r>
      <t>6.5.8</t>
    </r>
    <r>
      <rPr>
        <sz val="9"/>
        <rFont val="Arial"/>
        <family val="2"/>
      </rPr>
      <t xml:space="preserve"> Improper Access Control (such as insecure direct object references, failure to restrict URL access, and directory traversal).</t>
    </r>
  </si>
  <si>
    <r>
      <t xml:space="preserve">6.5.9 </t>
    </r>
    <r>
      <rPr>
        <sz val="9"/>
        <rFont val="Arial"/>
        <family val="2"/>
      </rPr>
      <t>Cross-site request forgery (CRSF).</t>
    </r>
  </si>
  <si>
    <r>
      <t>6.6</t>
    </r>
    <r>
      <rPr>
        <sz val="9"/>
        <rFont val="Arial"/>
        <family val="2"/>
      </rPr>
      <t xml:space="preserve"> </t>
    </r>
    <r>
      <rPr>
        <sz val="9"/>
        <rFont val="Frutiger 45 Light"/>
        <family val="0"/>
      </rPr>
      <t xml:space="preserve">For public-facing web applications, address new threats and vulnerabilities on an ongoing basis and ensure these applications are protected against known attacks by either of the following methods:
</t>
    </r>
    <r>
      <rPr>
        <sz val="9"/>
        <rFont val="Wingdings"/>
        <family val="0"/>
      </rPr>
      <t>§</t>
    </r>
    <r>
      <rPr>
        <sz val="9"/>
        <rFont val="Frutiger 45 Light"/>
        <family val="0"/>
      </rPr>
      <t xml:space="preserve">       Reviewing public-facing web applications via manual or automated application vulnerability security assessment tools or methods, at least annually and after any changes
</t>
    </r>
    <r>
      <rPr>
        <sz val="9"/>
        <rFont val="Wingdings"/>
        <family val="0"/>
      </rPr>
      <t>§</t>
    </r>
    <r>
      <rPr>
        <sz val="9"/>
        <rFont val="Frutiger 45 Light"/>
        <family val="0"/>
      </rPr>
      <t xml:space="preserve">       Installing a web-application firewall in front of public-facing web applications
</t>
    </r>
  </si>
  <si>
    <r>
      <t>7.1</t>
    </r>
    <r>
      <rPr>
        <sz val="9"/>
        <rFont val="Arial"/>
        <family val="2"/>
      </rPr>
      <t xml:space="preserve"> Limit access to system components and cardholder data to only those individuals whose job requires such access.  Access limitations must include the following:
</t>
    </r>
    <r>
      <rPr>
        <b/>
        <sz val="9"/>
        <rFont val="Arial"/>
        <family val="2"/>
      </rPr>
      <t xml:space="preserve">7.1.1 </t>
    </r>
    <r>
      <rPr>
        <sz val="9"/>
        <rFont val="Arial"/>
        <family val="2"/>
      </rPr>
      <t>Restriction of access rights to privileged user IDs to least privileges necessary to perform job responsibilities</t>
    </r>
  </si>
  <si>
    <r>
      <t>7.1.2</t>
    </r>
    <r>
      <rPr>
        <sz val="9"/>
        <rFont val="Arial"/>
        <family val="2"/>
      </rPr>
      <t xml:space="preserve"> Assignment of privileges is based on individual personnel’s job classification and function</t>
    </r>
  </si>
  <si>
    <r>
      <t>7.1.3</t>
    </r>
    <r>
      <rPr>
        <sz val="9"/>
        <rFont val="Arial"/>
        <family val="2"/>
      </rPr>
      <t xml:space="preserve"> Requirement for a documented approval by authorized parties specifying required privileges.</t>
    </r>
  </si>
  <si>
    <r>
      <t>7.1.4</t>
    </r>
    <r>
      <rPr>
        <sz val="9"/>
        <rFont val="Arial"/>
        <family val="2"/>
      </rPr>
      <t xml:space="preserve"> Implementation of an automated access control system.</t>
    </r>
  </si>
  <si>
    <r>
      <t>7.2</t>
    </r>
    <r>
      <rPr>
        <sz val="9"/>
        <rFont val="Arial"/>
        <family val="2"/>
      </rPr>
      <t xml:space="preserve"> Establish an access control system for systems components with multiple users that restricts access based on a user’s need to know, and is set to “deny all” unless specifically allowed. 
This access control system must include the following: 
</t>
    </r>
    <r>
      <rPr>
        <b/>
        <sz val="9"/>
        <rFont val="Arial"/>
        <family val="2"/>
      </rPr>
      <t xml:space="preserve">7.2.1 </t>
    </r>
    <r>
      <rPr>
        <sz val="9"/>
        <rFont val="Arial"/>
        <family val="2"/>
      </rPr>
      <t xml:space="preserve">Coverage of all system components.
</t>
    </r>
  </si>
  <si>
    <r>
      <t xml:space="preserve">7.2.2 </t>
    </r>
    <r>
      <rPr>
        <sz val="9"/>
        <rFont val="Arial"/>
        <family val="2"/>
      </rPr>
      <t>Assignment of privileges to individuals based on job classification and function.</t>
    </r>
  </si>
  <si>
    <r>
      <t>7.2.3</t>
    </r>
    <r>
      <rPr>
        <sz val="9"/>
        <rFont val="Arial"/>
        <family val="2"/>
      </rPr>
      <t xml:space="preserve"> Default “deny-all” setting.</t>
    </r>
  </si>
  <si>
    <r>
      <t>8.1</t>
    </r>
    <r>
      <rPr>
        <sz val="9"/>
        <rFont val="Arial"/>
        <family val="2"/>
      </rPr>
      <t xml:space="preserve"> Assign all users a unique username before allowing them to access system components or cardholder data.</t>
    </r>
  </si>
  <si>
    <r>
      <t>8.2</t>
    </r>
    <r>
      <rPr>
        <sz val="9"/>
        <rFont val="Arial"/>
        <family val="2"/>
      </rPr>
      <t xml:space="preserve"> In addition to assigning a unique ID</t>
    </r>
    <r>
      <rPr>
        <b/>
        <sz val="9"/>
        <rFont val="Arial"/>
        <family val="2"/>
      </rPr>
      <t xml:space="preserve">, </t>
    </r>
    <r>
      <rPr>
        <sz val="9"/>
        <rFont val="Arial"/>
        <family val="2"/>
      </rPr>
      <t xml:space="preserve">employ at least one of the following methods to authenticate all users:
</t>
    </r>
    <r>
      <rPr>
        <sz val="9"/>
        <rFont val="Wingdings"/>
        <family val="0"/>
      </rPr>
      <t>§</t>
    </r>
    <r>
      <rPr>
        <sz val="9"/>
        <rFont val="Arial"/>
        <family val="2"/>
      </rPr>
      <t xml:space="preserve">  Something you know, such as a password or passphrase
</t>
    </r>
    <r>
      <rPr>
        <sz val="9"/>
        <rFont val="Wingdings"/>
        <family val="0"/>
      </rPr>
      <t>§</t>
    </r>
    <r>
      <rPr>
        <sz val="9"/>
        <rFont val="Arial"/>
        <family val="2"/>
      </rPr>
      <t xml:space="preserve">  Something you have, such as a token device or smart card
</t>
    </r>
    <r>
      <rPr>
        <sz val="9"/>
        <rFont val="Wingdings"/>
        <family val="0"/>
      </rPr>
      <t>§</t>
    </r>
    <r>
      <rPr>
        <sz val="9"/>
        <rFont val="Arial"/>
        <family val="2"/>
      </rPr>
      <t>  Something you are, such as a biometric</t>
    </r>
  </si>
  <si>
    <r>
      <t>8.3</t>
    </r>
    <r>
      <rPr>
        <sz val="9"/>
        <rFont val="Arial"/>
        <family val="2"/>
      </rPr>
      <t xml:space="preserve">  Incorporate two-factor authentication for remote access (network-level access originating from outside the network) to the network by employees, administrators, and third parties. (For example, remote authentication and dial-in service (RADIUS) with tokens; terminal access controller access control system (TACACS) with tokens; or other technologies that facilitate two-factor authentication.)
Note: Two-factor authentication requires that two of the three authentication methods (see Req. 8.2 for descriptions of authentication methods) be used for authentication. Using one factor twice (e.g. using two separate passwords) is not considered two-factor authentication.</t>
    </r>
  </si>
  <si>
    <r>
      <t>8.4</t>
    </r>
    <r>
      <rPr>
        <sz val="9"/>
        <rFont val="Arial"/>
        <family val="2"/>
      </rPr>
      <t xml:space="preserve"> Render all passwords unreadable during transmission and storage on all system components using strong cryptography.</t>
    </r>
  </si>
  <si>
    <r>
      <t>8.5</t>
    </r>
    <r>
      <rPr>
        <sz val="9"/>
        <rFont val="Arial"/>
        <family val="2"/>
      </rPr>
      <t xml:space="preserve"> Ensure proper user identification and authentication management for non-consumer users and administrators on all system components as follows:
</t>
    </r>
    <r>
      <rPr>
        <b/>
        <sz val="9"/>
        <rFont val="Arial"/>
        <family val="2"/>
      </rPr>
      <t>8.5.1</t>
    </r>
    <r>
      <rPr>
        <sz val="9"/>
        <rFont val="Arial"/>
        <family val="2"/>
      </rPr>
      <t xml:space="preserve"> Control addition, deletion, and modification of user IDs, credentials, and other identifier objects.</t>
    </r>
  </si>
  <si>
    <r>
      <t>8.5.2</t>
    </r>
    <r>
      <rPr>
        <sz val="9"/>
        <rFont val="Arial"/>
        <family val="2"/>
      </rPr>
      <t xml:space="preserve"> Verify user identity before performing password resets.</t>
    </r>
  </si>
  <si>
    <r>
      <t xml:space="preserve">8.5.3 </t>
    </r>
    <r>
      <rPr>
        <sz val="9"/>
        <rFont val="Arial"/>
        <family val="2"/>
      </rPr>
      <t>Set passwords for first-time use and resets to a unique value for each user and change immediately after the first use.</t>
    </r>
  </si>
  <si>
    <r>
      <t xml:space="preserve">8.5.4 </t>
    </r>
    <r>
      <rPr>
        <sz val="9"/>
        <rFont val="Arial"/>
        <family val="2"/>
      </rPr>
      <t>Immediately revoke access for any terminated users.</t>
    </r>
  </si>
  <si>
    <r>
      <t xml:space="preserve">8.5.5 </t>
    </r>
    <r>
      <rPr>
        <sz val="9"/>
        <rFont val="Arial"/>
        <family val="2"/>
      </rPr>
      <t>Remove/disable inactive user accounts at least every 90 days.</t>
    </r>
  </si>
  <si>
    <r>
      <t xml:space="preserve">8.5.6 </t>
    </r>
    <r>
      <rPr>
        <sz val="9"/>
        <rFont val="Arial"/>
        <family val="2"/>
      </rPr>
      <t>Enable accounts used by vendors for remote access only during the time period needed. Monitor vendor remote access accounts when in use.</t>
    </r>
  </si>
  <si>
    <r>
      <t>8.5.7</t>
    </r>
    <r>
      <rPr>
        <sz val="9"/>
        <rFont val="Arial"/>
        <family val="2"/>
      </rPr>
      <t xml:space="preserve"> Communicate authentication procedures and policies to all users who have access to cardholder data.</t>
    </r>
  </si>
  <si>
    <r>
      <t>8.5.8</t>
    </r>
    <r>
      <rPr>
        <sz val="9"/>
        <rFont val="Arial"/>
        <family val="2"/>
      </rPr>
      <t xml:space="preserve"> Do not use group, shared, or generic accounts and passwords, or other authentication methods.</t>
    </r>
  </si>
  <si>
    <r>
      <t>8.5.9</t>
    </r>
    <r>
      <rPr>
        <sz val="9"/>
        <rFont val="Arial"/>
        <family val="2"/>
      </rPr>
      <t xml:space="preserve"> Change user passwords at least every 90 days.</t>
    </r>
  </si>
  <si>
    <r>
      <t xml:space="preserve">8.5.10 </t>
    </r>
    <r>
      <rPr>
        <sz val="9"/>
        <rFont val="Arial"/>
        <family val="2"/>
      </rPr>
      <t>Require a minimum password length of at least seven characters.</t>
    </r>
  </si>
  <si>
    <r>
      <t>8.5.11</t>
    </r>
    <r>
      <rPr>
        <sz val="9"/>
        <rFont val="Arial"/>
        <family val="2"/>
      </rPr>
      <t xml:space="preserve"> Use passwords containing both numeric and alphabetic characters.</t>
    </r>
  </si>
  <si>
    <r>
      <t>8.5.12</t>
    </r>
    <r>
      <rPr>
        <sz val="9"/>
        <rFont val="Arial"/>
        <family val="2"/>
      </rPr>
      <t xml:space="preserve"> Do not allow an individual to submit a new password that is the same as any of the last four passwords he or she has used.</t>
    </r>
  </si>
  <si>
    <r>
      <t>8.5.13</t>
    </r>
    <r>
      <rPr>
        <sz val="9"/>
        <rFont val="Arial"/>
        <family val="2"/>
      </rPr>
      <t xml:space="preserve"> Limit repeated access attempts by locking out the user ID after not more than six attempts.</t>
    </r>
  </si>
  <si>
    <r>
      <t>8.5.14</t>
    </r>
    <r>
      <rPr>
        <sz val="9"/>
        <rFont val="Arial"/>
        <family val="2"/>
      </rPr>
      <t xml:space="preserve"> Set the lockout duration to a minimum of 30 minutes or until administrator enables the user ID.</t>
    </r>
  </si>
  <si>
    <r>
      <t>8.5.15</t>
    </r>
    <r>
      <rPr>
        <sz val="9"/>
        <rFont val="Arial"/>
        <family val="2"/>
      </rPr>
      <t xml:space="preserve"> If a session has been idle for more than 15 minutes, require the user to re-authenticate to re-activate the terminal or session.</t>
    </r>
  </si>
  <si>
    <r>
      <t>8.5.16</t>
    </r>
    <r>
      <rPr>
        <sz val="9"/>
        <rFont val="Arial"/>
        <family val="2"/>
      </rPr>
      <t xml:space="preserve"> Authenticate all access to any database containing cardholder data. This includes access by applications, administrators, and all other users.
Restrict user direct access or queries to databases to database administrators.</t>
    </r>
  </si>
  <si>
    <r>
      <t>9.2</t>
    </r>
    <r>
      <rPr>
        <sz val="9"/>
        <rFont val="Arial"/>
        <family val="2"/>
      </rPr>
      <t xml:space="preserve"> Develop procedures to easily distinguish between onsite personnel and visitors, especially in areas where cardholder data is accessible.</t>
    </r>
  </si>
  <si>
    <r>
      <t>9.3</t>
    </r>
    <r>
      <rPr>
        <sz val="9"/>
        <rFont val="Arial"/>
        <family val="2"/>
      </rPr>
      <t xml:space="preserve"> Make sure all visitors are handled as follows:
</t>
    </r>
    <r>
      <rPr>
        <b/>
        <sz val="9"/>
        <rFont val="Arial"/>
        <family val="2"/>
      </rPr>
      <t xml:space="preserve">9.3.1 </t>
    </r>
    <r>
      <rPr>
        <sz val="9"/>
        <rFont val="Arial"/>
        <family val="2"/>
      </rPr>
      <t xml:space="preserve">Authorized before entering areas where cardholder data is processed or maintained. </t>
    </r>
  </si>
  <si>
    <r>
      <t>9.3.2</t>
    </r>
    <r>
      <rPr>
        <sz val="9"/>
        <rFont val="Arial"/>
        <family val="2"/>
      </rPr>
      <t xml:space="preserve"> Given a physical token (for example, a badge or access device) that expires and that identifies the visitors as not onsite personnel.</t>
    </r>
  </si>
  <si>
    <r>
      <t>9.3.3</t>
    </r>
    <r>
      <rPr>
        <sz val="9"/>
        <rFont val="Arial"/>
        <family val="2"/>
      </rPr>
      <t xml:space="preserve"> Asked to surrender the physical token before leaving the facility or at the date of expiration.</t>
    </r>
  </si>
  <si>
    <r>
      <t xml:space="preserve">9.4 </t>
    </r>
    <r>
      <rPr>
        <sz val="9"/>
        <rFont val="Arial"/>
        <family val="2"/>
      </rPr>
      <t>Use a visitor log to maintain a physical audit trail of visitor activity. Document the visitor’s name, the firm represented, and the onsite personnel authorizing physical access on the log.  Retain this log for a minimum of three months, unless otherwise restricted by law.</t>
    </r>
  </si>
  <si>
    <r>
      <t>9.5</t>
    </r>
    <r>
      <rPr>
        <sz val="9"/>
        <rFont val="Arial"/>
        <family val="2"/>
      </rPr>
      <t xml:space="preserve"> Store media back-ups in a secure location, preferably an off-site facility, such as an alternate or backup site, or a commercial storage facility. Review the location’s security at least annually.</t>
    </r>
  </si>
  <si>
    <r>
      <t>9.6</t>
    </r>
    <r>
      <rPr>
        <sz val="9"/>
        <rFont val="Arial"/>
        <family val="2"/>
      </rPr>
      <t xml:space="preserve"> Physically secure all media.</t>
    </r>
  </si>
  <si>
    <r>
      <t>9.7</t>
    </r>
    <r>
      <rPr>
        <sz val="9"/>
        <rFont val="Arial"/>
        <family val="2"/>
      </rPr>
      <t xml:space="preserve"> Maintain strict control over the internal or external distribution of any kind of media, including the following:</t>
    </r>
  </si>
  <si>
    <r>
      <t>9.7.1</t>
    </r>
    <r>
      <rPr>
        <sz val="9"/>
        <rFont val="Arial"/>
        <family val="2"/>
      </rPr>
      <t xml:space="preserve"> Classify media so the sensitivity of the data can be determined.</t>
    </r>
  </si>
  <si>
    <r>
      <t>9.7.2</t>
    </r>
    <r>
      <rPr>
        <sz val="9"/>
        <rFont val="Arial"/>
        <family val="2"/>
      </rPr>
      <t xml:space="preserve"> Send the media by secured courier or other delivery method that can be accurately tracked.</t>
    </r>
  </si>
  <si>
    <r>
      <t>9.8</t>
    </r>
    <r>
      <rPr>
        <sz val="9"/>
        <rFont val="Arial"/>
        <family val="2"/>
      </rPr>
      <t xml:space="preserve"> Ensure management approves any and all media that is moved from a secured area (especially when media is distributed to individuals).</t>
    </r>
  </si>
  <si>
    <r>
      <t>9.9</t>
    </r>
    <r>
      <rPr>
        <sz val="9"/>
        <rFont val="Arial"/>
        <family val="2"/>
      </rPr>
      <t xml:space="preserve"> Maintain strict control over the storage and accessibility of media.</t>
    </r>
  </si>
  <si>
    <r>
      <t xml:space="preserve">9.9.1 </t>
    </r>
    <r>
      <rPr>
        <sz val="9"/>
        <rFont val="Arial"/>
        <family val="2"/>
      </rPr>
      <t>Properly maintain inventory logs of all media and conduct media inventories at least annually.</t>
    </r>
  </si>
  <si>
    <r>
      <t>9.10</t>
    </r>
    <r>
      <rPr>
        <sz val="9"/>
        <rFont val="Arial"/>
        <family val="2"/>
      </rPr>
      <t xml:space="preserve"> Destroy media when it is no longer needed for business or legal reasons as follows:
</t>
    </r>
    <r>
      <rPr>
        <b/>
        <sz val="9"/>
        <rFont val="Arial"/>
        <family val="2"/>
      </rPr>
      <t xml:space="preserve">9.10.1 </t>
    </r>
    <r>
      <rPr>
        <sz val="9"/>
        <rFont val="Arial"/>
        <family val="2"/>
      </rPr>
      <t>Shred, incinerate, or pulp hardcopy materials so that cardholder data cannot be reconstructed.</t>
    </r>
  </si>
  <si>
    <r>
      <t>9.10.2</t>
    </r>
    <r>
      <rPr>
        <sz val="9"/>
        <rFont val="Arial"/>
        <family val="2"/>
      </rPr>
      <t xml:space="preserve"> Render cardholder data on electronic media unrecoverable so that cardholder data cannot be reconstructed.</t>
    </r>
  </si>
  <si>
    <r>
      <t>10.1</t>
    </r>
    <r>
      <rPr>
        <sz val="9"/>
        <rFont val="Arial"/>
        <family val="2"/>
      </rPr>
      <t xml:space="preserve"> Establish a process for linking all access to system components (especially access done with administrative privileges such as root) to each individual user.</t>
    </r>
  </si>
  <si>
    <r>
      <t>10.2</t>
    </r>
    <r>
      <rPr>
        <sz val="9"/>
        <rFont val="Arial"/>
        <family val="2"/>
      </rPr>
      <t xml:space="preserve"> Implement automated audit trails for all system components to reconstruct the following events:
</t>
    </r>
    <r>
      <rPr>
        <b/>
        <sz val="9"/>
        <rFont val="Arial"/>
        <family val="2"/>
      </rPr>
      <t>10.2.1</t>
    </r>
    <r>
      <rPr>
        <sz val="9"/>
        <rFont val="Arial"/>
        <family val="2"/>
      </rPr>
      <t xml:space="preserve"> All individual accesses to cardholder data.</t>
    </r>
  </si>
  <si>
    <r>
      <t>10.2.2</t>
    </r>
    <r>
      <rPr>
        <sz val="9"/>
        <rFont val="Arial"/>
        <family val="2"/>
      </rPr>
      <t xml:space="preserve"> All actions taken by any individual with root or administrative privileges.</t>
    </r>
  </si>
  <si>
    <r>
      <t>10.2.3</t>
    </r>
    <r>
      <rPr>
        <sz val="9"/>
        <rFont val="Arial"/>
        <family val="2"/>
      </rPr>
      <t xml:space="preserve"> Access to all audit trails.</t>
    </r>
  </si>
  <si>
    <r>
      <t>10.2.4</t>
    </r>
    <r>
      <rPr>
        <sz val="9"/>
        <rFont val="Arial"/>
        <family val="2"/>
      </rPr>
      <t xml:space="preserve"> Invalid logical access attempts.</t>
    </r>
  </si>
  <si>
    <r>
      <t>10.2 5</t>
    </r>
    <r>
      <rPr>
        <sz val="9"/>
        <rFont val="Arial"/>
        <family val="2"/>
      </rPr>
      <t xml:space="preserve"> Use of identification and authentication mechanisms.</t>
    </r>
  </si>
  <si>
    <r>
      <t>10.2.6</t>
    </r>
    <r>
      <rPr>
        <sz val="9"/>
        <rFont val="Arial"/>
        <family val="2"/>
      </rPr>
      <t xml:space="preserve"> Initialization of the audit logs.</t>
    </r>
  </si>
  <si>
    <r>
      <t>10.2.7</t>
    </r>
    <r>
      <rPr>
        <sz val="9"/>
        <rFont val="Arial"/>
        <family val="2"/>
      </rPr>
      <t xml:space="preserve"> Creation and deletion of system-level objects.</t>
    </r>
  </si>
  <si>
    <r>
      <t>10.3</t>
    </r>
    <r>
      <rPr>
        <sz val="9"/>
        <rFont val="Arial"/>
        <family val="2"/>
      </rPr>
      <t xml:space="preserve"> Record at least the following audit trail entries for all system components for each event:
</t>
    </r>
    <r>
      <rPr>
        <b/>
        <sz val="9"/>
        <rFont val="Arial"/>
        <family val="2"/>
      </rPr>
      <t xml:space="preserve">10.3.1 </t>
    </r>
    <r>
      <rPr>
        <sz val="9"/>
        <rFont val="Arial"/>
        <family val="2"/>
      </rPr>
      <t>User identification.</t>
    </r>
  </si>
  <si>
    <r>
      <t>10.3.2</t>
    </r>
    <r>
      <rPr>
        <sz val="9"/>
        <rFont val="Arial"/>
        <family val="2"/>
      </rPr>
      <t xml:space="preserve"> Type of event.</t>
    </r>
  </si>
  <si>
    <r>
      <t>10.3.3</t>
    </r>
    <r>
      <rPr>
        <sz val="9"/>
        <rFont val="Arial"/>
        <family val="2"/>
      </rPr>
      <t xml:space="preserve"> Date and time.</t>
    </r>
  </si>
  <si>
    <r>
      <t xml:space="preserve">10.3.4 </t>
    </r>
    <r>
      <rPr>
        <sz val="9"/>
        <rFont val="Arial"/>
        <family val="2"/>
      </rPr>
      <t>Success or failure indication.</t>
    </r>
  </si>
  <si>
    <r>
      <t>10.3.5</t>
    </r>
    <r>
      <rPr>
        <sz val="9"/>
        <rFont val="Arial"/>
        <family val="2"/>
      </rPr>
      <t xml:space="preserve"> Origination of event.</t>
    </r>
  </si>
  <si>
    <r>
      <t>10.3.6</t>
    </r>
    <r>
      <rPr>
        <sz val="9"/>
        <rFont val="Arial"/>
        <family val="2"/>
      </rPr>
      <t xml:space="preserve"> Identity or name of affected data, system component, or resource.</t>
    </r>
  </si>
  <si>
    <r>
      <t>10.5</t>
    </r>
    <r>
      <rPr>
        <sz val="9"/>
        <rFont val="Arial"/>
        <family val="2"/>
      </rPr>
      <t xml:space="preserve"> Secure audit trails so they cannot be altered.
</t>
    </r>
    <r>
      <rPr>
        <b/>
        <sz val="9"/>
        <rFont val="Arial"/>
        <family val="2"/>
      </rPr>
      <t xml:space="preserve">10.5.1 </t>
    </r>
    <r>
      <rPr>
        <sz val="9"/>
        <rFont val="Arial"/>
        <family val="2"/>
      </rPr>
      <t xml:space="preserve">Limit viewing of audit trails to those with a job-related need. </t>
    </r>
  </si>
  <si>
    <r>
      <t xml:space="preserve">10.5.2 </t>
    </r>
    <r>
      <rPr>
        <sz val="9"/>
        <rFont val="Arial"/>
        <family val="2"/>
      </rPr>
      <t>Protect audit trail files from unauthorized modifications.</t>
    </r>
  </si>
  <si>
    <r>
      <t xml:space="preserve">10.5.3 </t>
    </r>
    <r>
      <rPr>
        <sz val="9"/>
        <rFont val="Arial"/>
        <family val="2"/>
      </rPr>
      <t>Promptly back up audit trail files to a centralized log server or media that is difficult to alter.</t>
    </r>
  </si>
  <si>
    <r>
      <t xml:space="preserve">10.5.4 </t>
    </r>
    <r>
      <rPr>
        <sz val="9"/>
        <rFont val="Arial"/>
        <family val="2"/>
      </rPr>
      <t>Write logs for external-facing technologies onto a log server on the internal LAN.</t>
    </r>
  </si>
  <si>
    <r>
      <t xml:space="preserve">10.5.5 </t>
    </r>
    <r>
      <rPr>
        <sz val="9"/>
        <rFont val="Arial"/>
        <family val="2"/>
      </rPr>
      <t>Use file integrity monitoring or change detection software on logs to ensure that existing log data cannot be changed without generating alerts (although new data being added should not cause an alert).</t>
    </r>
  </si>
  <si>
    <r>
      <t>10.6</t>
    </r>
    <r>
      <rPr>
        <sz val="9"/>
        <rFont val="Arial"/>
        <family val="2"/>
      </rPr>
      <t xml:space="preserve"> Review logs for all system components at least daily. Log reviews must include those servers that perform security functions like intrusion detection system (IDS) and authentication, authorization, and accounting protocol (AAA) servers (for example, RADIUS).</t>
    </r>
  </si>
  <si>
    <r>
      <t>10.7</t>
    </r>
    <r>
      <rPr>
        <sz val="9"/>
        <rFont val="Arial"/>
        <family val="2"/>
      </rPr>
      <t xml:space="preserve"> Retain audit trail history for at least one year, with a minimum of three months immediately available for analysis (for example, online, archived, or restorable from backup). </t>
    </r>
  </si>
  <si>
    <r>
      <t>11.1</t>
    </r>
    <r>
      <rPr>
        <sz val="9"/>
        <rFont val="Arial"/>
        <family val="2"/>
      </rPr>
      <t xml:space="preserve"> Test for the presence of wireless access points and detect unauthorized wireless access points on a quarterly basis.
Note: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any unauthorized devices.</t>
    </r>
  </si>
  <si>
    <r>
      <t xml:space="preserve">11.3 </t>
    </r>
    <r>
      <rPr>
        <sz val="9"/>
        <rFont val="Arial"/>
        <family val="2"/>
      </rPr>
      <t xml:space="preserve">Perform external and internal penetration testing at least once a year and after any significant infrastructure or application upgrade or modification (such as an operating system upgrade, a sub-network added to the environment, or a web server added to the environment). These penetration tests must include the following:
</t>
    </r>
    <r>
      <rPr>
        <b/>
        <sz val="9"/>
        <rFont val="Arial"/>
        <family val="2"/>
      </rPr>
      <t>11.3.1</t>
    </r>
    <r>
      <rPr>
        <sz val="9"/>
        <rFont val="Arial"/>
        <family val="2"/>
      </rPr>
      <t xml:space="preserve"> Network-layer penetration tests.</t>
    </r>
  </si>
  <si>
    <r>
      <t xml:space="preserve">11.3.2 </t>
    </r>
    <r>
      <rPr>
        <sz val="9"/>
        <rFont val="Arial"/>
        <family val="2"/>
      </rPr>
      <t>Application-layer penetration tests.</t>
    </r>
  </si>
  <si>
    <r>
      <t>11.4</t>
    </r>
    <r>
      <rPr>
        <sz val="9"/>
        <rFont val="Arial"/>
        <family val="2"/>
      </rPr>
      <t xml:space="preserve"> Use intrusion detection systems, and/or intrusion prevention systems to monitor all traffic at the perimeter of the cardholder data environment as well as at critical points inside of the cardholder data environment, and alert personnel to suspected compromises. 
Keep all intrusion detection and prevention engines, baselines, and signatures up-to-date.</t>
    </r>
  </si>
  <si>
    <r>
      <t>11.5</t>
    </r>
    <r>
      <rPr>
        <sz val="9"/>
        <rFont val="Arial"/>
        <family val="2"/>
      </rPr>
      <t xml:space="preserve"> Deploy file integrity monitoring tools to alert personnel to unauthorized modification of critical system files, configuration files or content files; and configure the software to perform critical file comparisons at least weekly.</t>
    </r>
  </si>
  <si>
    <r>
      <t xml:space="preserve">12.1 </t>
    </r>
    <r>
      <rPr>
        <sz val="9"/>
        <rFont val="Arial"/>
        <family val="2"/>
      </rPr>
      <t>Establish, publish, maintain, and disseminate a security policy that accomplishes the following:</t>
    </r>
  </si>
  <si>
    <r>
      <t>12.1.1</t>
    </r>
    <r>
      <rPr>
        <sz val="9"/>
        <rFont val="Arial"/>
        <family val="2"/>
      </rPr>
      <t xml:space="preserve"> Addresses all PCI DSS requirements </t>
    </r>
  </si>
  <si>
    <r>
      <t xml:space="preserve">12.1.2 </t>
    </r>
    <r>
      <rPr>
        <sz val="9"/>
        <rFont val="Arial"/>
        <family val="2"/>
      </rPr>
      <t>Includes an annual process that identifies threats, and vulnerabilities, and results in a formal risk assessment.</t>
    </r>
  </si>
  <si>
    <r>
      <t xml:space="preserve">12.1.3 </t>
    </r>
    <r>
      <rPr>
        <sz val="9"/>
        <rFont val="Arial"/>
        <family val="2"/>
      </rPr>
      <t>Includes a review at least annually and updates when the environment changes.</t>
    </r>
  </si>
  <si>
    <r>
      <t>12.2</t>
    </r>
    <r>
      <rPr>
        <sz val="9"/>
        <rFont val="Arial"/>
        <family val="2"/>
      </rPr>
      <t xml:space="preserve"> Develop daily operational security procedures that are consistent with requirements in this specification (for example, user account maintenance procedures, and log review procedures).</t>
    </r>
  </si>
  <si>
    <r>
      <t xml:space="preserve">12.3 </t>
    </r>
    <r>
      <rPr>
        <sz val="9"/>
        <rFont val="Arial"/>
        <family val="2"/>
      </rPr>
      <t xml:space="preserve">Develop usage policies for critical technologies (for example, remote access technologies, wireless technologies, removable electronic media, laptops, tablets, personal data/digital assistants (PDAs), email usage and internet usage) and define proper use of these technologies. Ensure these usage policies require the following:
</t>
    </r>
    <r>
      <rPr>
        <b/>
        <sz val="9"/>
        <rFont val="Arial"/>
        <family val="2"/>
      </rPr>
      <t xml:space="preserve">12.3.1 </t>
    </r>
    <r>
      <rPr>
        <sz val="9"/>
        <rFont val="Arial"/>
        <family val="2"/>
      </rPr>
      <t>Explicit approval by authorized parties.</t>
    </r>
  </si>
  <si>
    <r>
      <t xml:space="preserve">12.3.2 </t>
    </r>
    <r>
      <rPr>
        <sz val="9"/>
        <rFont val="Arial"/>
        <family val="2"/>
      </rPr>
      <t>Authentication for use of the technology.</t>
    </r>
  </si>
  <si>
    <r>
      <t xml:space="preserve">12.3.3 </t>
    </r>
    <r>
      <rPr>
        <sz val="9"/>
        <rFont val="Arial"/>
        <family val="2"/>
      </rPr>
      <t>A list of all such devices and personnel with access.</t>
    </r>
  </si>
  <si>
    <r>
      <t xml:space="preserve">12.3.4 </t>
    </r>
    <r>
      <rPr>
        <sz val="9"/>
        <rFont val="Arial"/>
        <family val="2"/>
      </rPr>
      <t>Labeling of devices to determine owner, contact information, and purpose.</t>
    </r>
  </si>
  <si>
    <r>
      <t xml:space="preserve">12.3.5 </t>
    </r>
    <r>
      <rPr>
        <sz val="9"/>
        <rFont val="Arial"/>
        <family val="2"/>
      </rPr>
      <t>Acceptable uses of the technology.</t>
    </r>
  </si>
  <si>
    <r>
      <t xml:space="preserve">12.3.6 </t>
    </r>
    <r>
      <rPr>
        <sz val="9"/>
        <rFont val="Arial"/>
        <family val="2"/>
      </rPr>
      <t>Acceptable network locations for the technologies.</t>
    </r>
  </si>
  <si>
    <r>
      <t xml:space="preserve">12.3.7 </t>
    </r>
    <r>
      <rPr>
        <sz val="9"/>
        <rFont val="Arial"/>
        <family val="2"/>
      </rPr>
      <t>List of company-approved products.</t>
    </r>
  </si>
  <si>
    <r>
      <t xml:space="preserve">12.3.8 </t>
    </r>
    <r>
      <rPr>
        <sz val="9"/>
        <rFont val="Arial"/>
        <family val="2"/>
      </rPr>
      <t>Automatic disconnect of sessions for remote access technologies after a specific period of inactivity.</t>
    </r>
  </si>
  <si>
    <r>
      <t xml:space="preserve">12.3.9 </t>
    </r>
    <r>
      <rPr>
        <sz val="9"/>
        <rFont val="Arial"/>
        <family val="2"/>
      </rPr>
      <t>Activation of remote access technologies for vendors and business partners only when needed by vendors and business partners, with immediate deactivation after use.</t>
    </r>
  </si>
  <si>
    <r>
      <t xml:space="preserve">12.3.10 </t>
    </r>
    <r>
      <rPr>
        <sz val="9"/>
        <rFont val="Arial"/>
        <family val="2"/>
      </rPr>
      <t xml:space="preserve">For personnel accessing cardholder data via remote access technologies, prohibit copy, move, and storage of cardholder data onto local hard drives and removable electronic media, unless explicitly authorized for a defined business need. </t>
    </r>
  </si>
  <si>
    <r>
      <t xml:space="preserve">12.4 </t>
    </r>
    <r>
      <rPr>
        <sz val="9"/>
        <rFont val="Arial"/>
        <family val="2"/>
      </rPr>
      <t>Ensure that the security policy and procedures clearly define information security responsibilities for all personnel.</t>
    </r>
  </si>
  <si>
    <r>
      <t>12.5</t>
    </r>
    <r>
      <rPr>
        <sz val="9"/>
        <rFont val="Arial"/>
        <family val="2"/>
      </rPr>
      <t xml:space="preserve"> Assign to an individual or team the following information security management responsibilities:</t>
    </r>
  </si>
  <si>
    <r>
      <t>12.5.1</t>
    </r>
    <r>
      <rPr>
        <sz val="9"/>
        <rFont val="Arial"/>
        <family val="2"/>
      </rPr>
      <t xml:space="preserve"> Establish, document, and distribute security policies and procedures.</t>
    </r>
  </si>
  <si>
    <r>
      <t>12.5.2</t>
    </r>
    <r>
      <rPr>
        <sz val="9"/>
        <rFont val="Arial"/>
        <family val="2"/>
      </rPr>
      <t xml:space="preserve"> Monitor and analyze security alerts and information, and distribute to appropriate personnel.</t>
    </r>
  </si>
  <si>
    <r>
      <t>12.5.3</t>
    </r>
    <r>
      <rPr>
        <sz val="9"/>
        <rFont val="Arial"/>
        <family val="2"/>
      </rPr>
      <t xml:space="preserve"> Establish, document, and distribute security incident response and escalation procedures to ensure timely and effective handling of all situations.</t>
    </r>
  </si>
  <si>
    <r>
      <t>12.5.4</t>
    </r>
    <r>
      <rPr>
        <sz val="9"/>
        <rFont val="Arial"/>
        <family val="2"/>
      </rPr>
      <t xml:space="preserve"> Administer user accounts, including additions, deletions, and modifications.</t>
    </r>
  </si>
  <si>
    <r>
      <t>12.5.5</t>
    </r>
    <r>
      <rPr>
        <sz val="9"/>
        <rFont val="Arial"/>
        <family val="2"/>
      </rPr>
      <t xml:space="preserve"> Monitor and control all access to data.</t>
    </r>
  </si>
  <si>
    <r>
      <t>12.6</t>
    </r>
    <r>
      <rPr>
        <sz val="9"/>
        <rFont val="Arial"/>
        <family val="2"/>
      </rPr>
      <t xml:space="preserve"> Implement a formal security awareness program to make all personnel aware of the importance of cardholder data security.</t>
    </r>
  </si>
  <si>
    <r>
      <t xml:space="preserve">12.6.1 </t>
    </r>
    <r>
      <rPr>
        <sz val="9"/>
        <rFont val="Arial"/>
        <family val="2"/>
      </rPr>
      <t>Educate personnel upon hire at least annually.
Note:  Methods can vary depending on the role of the personnel and their level of access to the cardholder data.</t>
    </r>
  </si>
  <si>
    <r>
      <t>12.6.2</t>
    </r>
    <r>
      <rPr>
        <sz val="9"/>
        <rFont val="Arial"/>
        <family val="2"/>
      </rPr>
      <t xml:space="preserve"> Require personnel to acknowledge at least annually that they have read and understood the security policy and procedures.</t>
    </r>
  </si>
  <si>
    <r>
      <t>12.7</t>
    </r>
    <r>
      <rPr>
        <sz val="9"/>
        <rFont val="Arial"/>
        <family val="2"/>
      </rPr>
      <t xml:space="preserve"> Screen potential personnel prior to hire to minimize the risk of attacks from internal sources. (Examples of background checks include previous employment history, criminal record, credit history and reference checks.)
Note:  For those potential personnel to be hired for certain positions such as store cashiers who only have access to one card number at a time when facilitating a transaction, this requirement is a recommendation only.</t>
    </r>
  </si>
  <si>
    <r>
      <t>12.8</t>
    </r>
    <r>
      <rPr>
        <sz val="9"/>
        <rFont val="Arial"/>
        <family val="2"/>
      </rPr>
      <t xml:space="preserve"> If cardholder data is shared with service providers, maintain and implement policies and procedures to manage service providers, to include the following:
</t>
    </r>
    <r>
      <rPr>
        <b/>
        <sz val="9"/>
        <rFont val="Arial"/>
        <family val="2"/>
      </rPr>
      <t>12.8.1</t>
    </r>
    <r>
      <rPr>
        <sz val="9"/>
        <rFont val="Arial"/>
        <family val="2"/>
      </rPr>
      <t xml:space="preserve"> Maintain a list of service providers. </t>
    </r>
  </si>
  <si>
    <r>
      <t xml:space="preserve">12.8.2 </t>
    </r>
    <r>
      <rPr>
        <sz val="9"/>
        <rFont val="Arial"/>
        <family val="2"/>
      </rPr>
      <t>Maintain a written agreement that includes an acknowledgement that the service providers are responsible for the security of cardholder data the service providers possess.</t>
    </r>
  </si>
  <si>
    <r>
      <t xml:space="preserve">12.8.3 </t>
    </r>
    <r>
      <rPr>
        <sz val="9"/>
        <rFont val="Arial"/>
        <family val="2"/>
      </rPr>
      <t>Ensure there is an established process for engaging service providers including proper due diligence prior to engagement.</t>
    </r>
  </si>
  <si>
    <r>
      <t>12.8.4</t>
    </r>
    <r>
      <rPr>
        <sz val="9"/>
        <rFont val="Arial"/>
        <family val="2"/>
      </rPr>
      <t xml:space="preserve"> Maintain a program to monitor service providers’ PCI DSS compliance status at least annually.</t>
    </r>
  </si>
  <si>
    <r>
      <t>12.9</t>
    </r>
    <r>
      <rPr>
        <sz val="9"/>
        <rFont val="Arial"/>
        <family val="2"/>
      </rPr>
      <t xml:space="preserve"> Implement an incident response plan. Be prepared to respond immediately to a system breach.</t>
    </r>
  </si>
  <si>
    <r>
      <t>12.9.1</t>
    </r>
    <r>
      <rPr>
        <sz val="9"/>
        <rFont val="Arial"/>
        <family val="2"/>
      </rPr>
      <t xml:space="preserve"> Create the incident response plan to be implemented in the event of system breach.  Ensure the plan addresses the following, at a minimum:
</t>
    </r>
    <r>
      <rPr>
        <sz val="9"/>
        <rFont val="Wingdings"/>
        <family val="0"/>
      </rPr>
      <t>§</t>
    </r>
    <r>
      <rPr>
        <sz val="9"/>
        <rFont val="Arial"/>
        <family val="2"/>
      </rPr>
      <t xml:space="preserve">  Roles, responsibilities and communication and contact strategies in the event of a compromise including notification of the payment brands, at a minimum
</t>
    </r>
    <r>
      <rPr>
        <sz val="9"/>
        <rFont val="Wingdings"/>
        <family val="0"/>
      </rPr>
      <t>§</t>
    </r>
    <r>
      <rPr>
        <sz val="9"/>
        <rFont val="Arial"/>
        <family val="2"/>
      </rPr>
      <t xml:space="preserve">  Specific incident response procedures
</t>
    </r>
    <r>
      <rPr>
        <sz val="9"/>
        <rFont val="Wingdings"/>
        <family val="0"/>
      </rPr>
      <t>§</t>
    </r>
    <r>
      <rPr>
        <sz val="9"/>
        <rFont val="Arial"/>
        <family val="2"/>
      </rPr>
      <t xml:space="preserve">  Business recovery and continuity procedures
</t>
    </r>
    <r>
      <rPr>
        <sz val="9"/>
        <rFont val="Wingdings"/>
        <family val="0"/>
      </rPr>
      <t>§</t>
    </r>
    <r>
      <rPr>
        <sz val="9"/>
        <rFont val="Arial"/>
        <family val="2"/>
      </rPr>
      <t xml:space="preserve">  Data back-up processes
</t>
    </r>
    <r>
      <rPr>
        <sz val="9"/>
        <rFont val="Wingdings"/>
        <family val="0"/>
      </rPr>
      <t>§</t>
    </r>
    <r>
      <rPr>
        <sz val="9"/>
        <rFont val="Arial"/>
        <family val="2"/>
      </rPr>
      <t xml:space="preserve">   Analysis of legal requirements for reporting compromises
</t>
    </r>
    <r>
      <rPr>
        <sz val="9"/>
        <rFont val="Wingdings"/>
        <family val="0"/>
      </rPr>
      <t>§</t>
    </r>
    <r>
      <rPr>
        <sz val="9"/>
        <rFont val="Arial"/>
        <family val="2"/>
      </rPr>
      <t xml:space="preserve">  Coverage and responses of all critical system components
</t>
    </r>
    <r>
      <rPr>
        <sz val="9"/>
        <rFont val="Wingdings"/>
        <family val="0"/>
      </rPr>
      <t>§</t>
    </r>
    <r>
      <rPr>
        <sz val="9"/>
        <rFont val="Arial"/>
        <family val="2"/>
      </rPr>
      <t>  Reference or inclusion of incident response procedures from the payment brands</t>
    </r>
  </si>
  <si>
    <r>
      <t>12.9.2</t>
    </r>
    <r>
      <rPr>
        <sz val="9"/>
        <rFont val="Arial"/>
        <family val="2"/>
      </rPr>
      <t xml:space="preserve"> Test the plan at least annually.</t>
    </r>
  </si>
  <si>
    <r>
      <t xml:space="preserve">12.9.3 </t>
    </r>
    <r>
      <rPr>
        <sz val="9"/>
        <rFont val="Arial"/>
        <family val="2"/>
      </rPr>
      <t>Designate specific personnel to be available on a 24/7 basis to respond to alerts.</t>
    </r>
  </si>
  <si>
    <r>
      <t>12.9.4</t>
    </r>
    <r>
      <rPr>
        <sz val="9"/>
        <rFont val="Arial"/>
        <family val="2"/>
      </rPr>
      <t xml:space="preserve"> Provide appropriate training to staff with security breach response responsibilities.</t>
    </r>
  </si>
  <si>
    <r>
      <t xml:space="preserve">12.9.5 </t>
    </r>
    <r>
      <rPr>
        <sz val="9"/>
        <rFont val="Arial"/>
        <family val="2"/>
      </rPr>
      <t>Include alerts from intrusion detection, intrusion prevention, and file integrity monitoring systems.</t>
    </r>
  </si>
  <si>
    <r>
      <t xml:space="preserve">12.9.6 </t>
    </r>
    <r>
      <rPr>
        <sz val="9"/>
        <rFont val="Arial"/>
        <family val="2"/>
      </rPr>
      <t>Develop a process to modify and evolve the incident response plan according to lessons learned and to incorporate industry developments.</t>
    </r>
  </si>
  <si>
    <r>
      <t xml:space="preserve">A.1 </t>
    </r>
    <r>
      <rPr>
        <sz val="9"/>
        <rFont val="Arial"/>
        <family val="2"/>
      </rPr>
      <t xml:space="preserve">Protect each entity’s (that is merchant, service provider, or other entity) hosted environment and data, per A.1.1 through A.1.4: A hosting provider must fulfill these requirements as well as all other relevant sections of the PCI DSS
</t>
    </r>
    <r>
      <rPr>
        <b/>
        <sz val="9"/>
        <rFont val="Arial"/>
        <family val="2"/>
      </rPr>
      <t>A.1.1</t>
    </r>
    <r>
      <rPr>
        <sz val="9"/>
        <rFont val="Arial"/>
        <family val="2"/>
      </rPr>
      <t xml:space="preserve"> Ensure that each entity only runs processes that have access to that entity’s cardholder data environment.</t>
    </r>
  </si>
  <si>
    <r>
      <t>A.1.2</t>
    </r>
    <r>
      <rPr>
        <sz val="9"/>
        <rFont val="Arial"/>
        <family val="2"/>
      </rPr>
      <t xml:space="preserve"> Restrict</t>
    </r>
    <r>
      <rPr>
        <b/>
        <sz val="9"/>
        <rFont val="Arial"/>
        <family val="2"/>
      </rPr>
      <t xml:space="preserve"> </t>
    </r>
    <r>
      <rPr>
        <sz val="9"/>
        <rFont val="Arial"/>
        <family val="2"/>
      </rPr>
      <t>each entity’s access and privileges to its own cardholder data environment only.</t>
    </r>
  </si>
  <si>
    <r>
      <t xml:space="preserve">A.1.3 </t>
    </r>
    <r>
      <rPr>
        <sz val="9"/>
        <rFont val="Arial"/>
        <family val="2"/>
      </rPr>
      <t>Ensure logging and audit trails are enabled and unique to each entity’s cardholder data environment and consistent with PCI DSS Requirement 10.</t>
    </r>
  </si>
  <si>
    <r>
      <t>A.1.4</t>
    </r>
    <r>
      <rPr>
        <sz val="9"/>
        <rFont val="Arial"/>
        <family val="2"/>
      </rPr>
      <t xml:space="preserve"> Enable processes to provide for timely forensic investigation in the event of a compromise to any hosted merchant or service provider.</t>
    </r>
  </si>
  <si>
    <t>Last Validated According to</t>
  </si>
  <si>
    <t>MS 1</t>
  </si>
  <si>
    <t>MS 2</t>
  </si>
  <si>
    <t>MS 3</t>
  </si>
  <si>
    <t>MS 4</t>
  </si>
  <si>
    <t>MS 5</t>
  </si>
  <si>
    <t>MS 6</t>
  </si>
  <si>
    <t>·   Instructions</t>
  </si>
  <si>
    <t>PCI Security Standards Council Prioritized Approach Tool for PCI DSS 2.0</t>
  </si>
  <si>
    <t>Please indicate "yes" in column C of the “Prioritized Approach Milestones” spreadsheet tab if  fully compliant with this requirement.  This step will auto-populate the “percentage complete” fields on the “Prioritized Approach Summary" tab.  If "no" is selected for compliance status please complete the "Stage of Implementation" and "Estimated Date for Completion of Milestone" fields.</t>
  </si>
  <si>
    <r>
      <t>Contents:</t>
    </r>
    <r>
      <rPr>
        <sz val="11"/>
        <rFont val="Calibri"/>
        <family val="2"/>
      </rPr>
      <t xml:space="preserve">  4 worksheets (see tabs at bottom of this page)</t>
    </r>
  </si>
  <si>
    <r>
      <rPr>
        <b/>
        <sz val="14"/>
        <rFont val="Calibri"/>
        <family val="2"/>
      </rPr>
      <t xml:space="preserve">Status:       </t>
    </r>
    <r>
      <rPr>
        <b/>
        <sz val="11"/>
        <rFont val="Calibri"/>
        <family val="2"/>
      </rPr>
      <t xml:space="preserve">                      </t>
    </r>
    <r>
      <rPr>
        <b/>
        <i/>
        <sz val="9"/>
        <rFont val="Calibri"/>
        <family val="2"/>
      </rPr>
      <t>Please enter "yes" if fully compliant with the requirement</t>
    </r>
  </si>
  <si>
    <t xml:space="preserve">How, and in what capacity does, your business store, process and/or transmit cardholder data?   </t>
  </si>
  <si>
    <t>·   Graphs</t>
  </si>
  <si>
    <t>Prioritized Approach Summary &amp; Attestation of Compliance</t>
  </si>
  <si>
    <t xml:space="preserve">*An entity submitting this form may be required to complete an Action Plan. Check with your acquirer or the payment brand(s), since not all payment brands require this section. </t>
  </si>
  <si>
    <r>
      <t xml:space="preserve">Comments
</t>
    </r>
    <r>
      <rPr>
        <b/>
        <sz val="10"/>
        <color indexed="18"/>
        <rFont val="Calibri"/>
        <family val="2"/>
      </rPr>
      <t>(Please note that comments are limited to 256 characters per cell)</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</si>
</sst>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yy;@"/>
    <numFmt numFmtId="166" formatCode="[$-409]dddd\,\ mmmm\ dd\,\ yyyy"/>
  </numFmts>
  <fonts count="93">
    <font>
      <sz val="11"/>
      <color theme="1"/>
      <name val="Calibri"/>
      <family val="2"/>
    </font>
    <font>
      <sz val="11"/>
      <color indexed="8"/>
      <name val="Calibri"/>
      <family val="2"/>
    </font>
    <font>
      <b/>
      <sz val="13"/>
      <color indexed="8"/>
      <name val="Arial"/>
      <family val="2"/>
    </font>
    <font>
      <b/>
      <sz val="14"/>
      <color indexed="8"/>
      <name val="Calibri"/>
      <family val="2"/>
    </font>
    <font>
      <b/>
      <i/>
      <sz val="14"/>
      <color indexed="8"/>
      <name val="Calibri"/>
      <family val="2"/>
    </font>
    <font>
      <b/>
      <sz val="11"/>
      <name val="Calibri"/>
      <family val="2"/>
    </font>
    <font>
      <sz val="11"/>
      <name val="Calibri"/>
      <family val="2"/>
    </font>
    <font>
      <b/>
      <sz val="10"/>
      <color indexed="8"/>
      <name val="Arial"/>
      <family val="2"/>
    </font>
    <font>
      <sz val="10"/>
      <color indexed="54"/>
      <name val="Helvetica Neue"/>
      <family val="0"/>
    </font>
    <font>
      <b/>
      <u val="single"/>
      <sz val="11"/>
      <name val="Calibri"/>
      <family val="2"/>
    </font>
    <font>
      <sz val="8"/>
      <name val="Tahoma"/>
      <family val="2"/>
    </font>
    <font>
      <b/>
      <sz val="14"/>
      <name val="Calibri"/>
      <family val="2"/>
    </font>
    <font>
      <b/>
      <sz val="11"/>
      <color indexed="8"/>
      <name val="Calibri"/>
      <family val="2"/>
    </font>
    <font>
      <b/>
      <i/>
      <sz val="11"/>
      <color indexed="8"/>
      <name val="Arial"/>
      <family val="2"/>
    </font>
    <font>
      <b/>
      <sz val="9"/>
      <color indexed="8"/>
      <name val="Arial"/>
      <family val="2"/>
    </font>
    <font>
      <b/>
      <sz val="12"/>
      <color indexed="8"/>
      <name val="Arial"/>
      <family val="2"/>
    </font>
    <font>
      <b/>
      <i/>
      <sz val="12"/>
      <color indexed="8"/>
      <name val="Arial"/>
      <family val="2"/>
    </font>
    <font>
      <sz val="9"/>
      <color indexed="8"/>
      <name val="Wingdings"/>
      <family val="0"/>
    </font>
    <font>
      <sz val="9"/>
      <color indexed="8"/>
      <name val="Calibri"/>
      <family val="2"/>
    </font>
    <font>
      <sz val="12"/>
      <color indexed="8"/>
      <name val="Calibri"/>
      <family val="2"/>
    </font>
    <font>
      <sz val="12"/>
      <color indexed="8"/>
      <name val="Times New Roman"/>
      <family val="1"/>
    </font>
    <font>
      <b/>
      <sz val="16"/>
      <color indexed="8"/>
      <name val="Arial"/>
      <family val="2"/>
    </font>
    <font>
      <sz val="10"/>
      <color indexed="8"/>
      <name val="Times New Roman"/>
      <family val="1"/>
    </font>
    <font>
      <sz val="10"/>
      <color indexed="8"/>
      <name val="Calibri"/>
      <family val="2"/>
    </font>
    <font>
      <u val="single"/>
      <sz val="11"/>
      <color indexed="12"/>
      <name val="Calibri"/>
      <family val="2"/>
    </font>
    <font>
      <b/>
      <sz val="10"/>
      <color indexed="21"/>
      <name val="Helvetica Neue"/>
      <family val="0"/>
    </font>
    <font>
      <b/>
      <sz val="16"/>
      <color indexed="63"/>
      <name val="Helvetica Neue"/>
      <family val="0"/>
    </font>
    <font>
      <b/>
      <sz val="9"/>
      <color indexed="63"/>
      <name val="Helvetica Neue"/>
      <family val="0"/>
    </font>
    <font>
      <sz val="9"/>
      <color indexed="63"/>
      <name val="Helvetica Neue"/>
      <family val="0"/>
    </font>
    <font>
      <sz val="11"/>
      <color indexed="63"/>
      <name val="Helvetica Neue"/>
      <family val="0"/>
    </font>
    <font>
      <b/>
      <sz val="11"/>
      <color indexed="63"/>
      <name val="Helvetica Neue"/>
      <family val="0"/>
    </font>
    <font>
      <i/>
      <sz val="8"/>
      <name val="Calibri"/>
      <family val="2"/>
    </font>
    <font>
      <b/>
      <sz val="10"/>
      <color indexed="63"/>
      <name val="Calibri"/>
      <family val="2"/>
    </font>
    <font>
      <b/>
      <sz val="11"/>
      <color indexed="63"/>
      <name val="Calibri"/>
      <family val="2"/>
    </font>
    <font>
      <i/>
      <sz val="9"/>
      <color indexed="8"/>
      <name val="Wingdings"/>
      <family val="0"/>
    </font>
    <font>
      <b/>
      <sz val="9"/>
      <name val="Arial"/>
      <family val="2"/>
    </font>
    <font>
      <sz val="9"/>
      <name val="Arial"/>
      <family val="2"/>
    </font>
    <font>
      <b/>
      <sz val="10"/>
      <name val="Arial"/>
      <family val="2"/>
    </font>
    <font>
      <b/>
      <i/>
      <sz val="9"/>
      <name val="Calibri"/>
      <family val="2"/>
    </font>
    <font>
      <u val="single"/>
      <sz val="11"/>
      <color indexed="8"/>
      <name val="Calibri"/>
      <family val="2"/>
    </font>
    <font>
      <b/>
      <u val="single"/>
      <sz val="11"/>
      <color indexed="8"/>
      <name val="Calibri"/>
      <family val="2"/>
    </font>
    <font>
      <i/>
      <u val="single"/>
      <sz val="11"/>
      <color indexed="8"/>
      <name val="Calibri"/>
      <family val="2"/>
    </font>
    <font>
      <b/>
      <i/>
      <sz val="11"/>
      <name val="Arial"/>
      <family val="2"/>
    </font>
    <font>
      <i/>
      <sz val="9"/>
      <name val="Arial"/>
      <family val="2"/>
    </font>
    <font>
      <sz val="9"/>
      <name val="Wingdings"/>
      <family val="0"/>
    </font>
    <font>
      <b/>
      <sz val="7"/>
      <name val="Times New Roman"/>
      <family val="1"/>
    </font>
    <font>
      <sz val="9"/>
      <name val="Frutiger 45 Light"/>
      <family val="0"/>
    </font>
    <font>
      <b/>
      <sz val="10"/>
      <color indexed="63"/>
      <name val="Helvetica Neue"/>
      <family val="0"/>
    </font>
    <font>
      <b/>
      <sz val="12"/>
      <name val="Arial"/>
      <family val="2"/>
    </font>
    <font>
      <b/>
      <i/>
      <sz val="12"/>
      <name val="Arial"/>
      <family val="2"/>
    </font>
    <font>
      <b/>
      <sz val="10"/>
      <color indexed="18"/>
      <name val="Calibri"/>
      <family val="2"/>
    </font>
    <font>
      <sz val="8.4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i/>
      <sz val="11"/>
      <color indexed="8"/>
      <name val="Calibri"/>
      <family val="2"/>
    </font>
    <font>
      <sz val="16"/>
      <color indexed="8"/>
      <name val="Arial"/>
      <family val="2"/>
    </font>
    <font>
      <i/>
      <sz val="11"/>
      <name val="Calibri"/>
      <family val="2"/>
    </font>
    <font>
      <b/>
      <sz val="12"/>
      <color indexed="18"/>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i/>
      <sz val="11"/>
      <color theme="1"/>
      <name val="Calibri"/>
      <family val="2"/>
    </font>
    <font>
      <u val="single"/>
      <sz val="11"/>
      <color theme="1"/>
      <name val="Calibri"/>
      <family val="2"/>
    </font>
    <font>
      <sz val="16"/>
      <color theme="1"/>
      <name val="Arial"/>
      <family val="2"/>
    </font>
    <font>
      <b/>
      <u val="single"/>
      <sz val="11"/>
      <color theme="1"/>
      <name val="Calibri"/>
      <family val="2"/>
    </font>
    <font>
      <b/>
      <sz val="12"/>
      <color rgb="FF000099"/>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0"/>
        <bgColor indexed="64"/>
      </patternFill>
    </fill>
    <fill>
      <patternFill patternType="solid">
        <fgColor indexed="42"/>
        <bgColor indexed="64"/>
      </patternFill>
    </fill>
    <fill>
      <patternFill patternType="solid">
        <fgColor indexed="14"/>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31"/>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right/>
      <top style="medium"/>
      <bottom style="thin"/>
    </border>
    <border>
      <left/>
      <right/>
      <top/>
      <bottom style="thin"/>
    </border>
    <border>
      <left style="thin">
        <color indexed="22"/>
      </left>
      <right/>
      <top/>
      <bottom/>
    </border>
    <border>
      <left/>
      <right/>
      <top style="thin"/>
      <bottom style="thin"/>
    </border>
    <border>
      <left style="medium">
        <color indexed="22"/>
      </left>
      <right style="medium">
        <color indexed="22"/>
      </right>
      <top style="medium">
        <color indexed="22"/>
      </top>
      <bottom style="medium">
        <color indexed="22"/>
      </bottom>
    </border>
    <border>
      <left/>
      <right style="medium">
        <color indexed="22"/>
      </right>
      <top style="medium">
        <color indexed="22"/>
      </top>
      <bottom style="medium">
        <color indexed="22"/>
      </bottom>
    </border>
    <border>
      <left style="medium">
        <color indexed="22"/>
      </left>
      <right style="medium">
        <color indexed="22"/>
      </right>
      <top/>
      <bottom style="medium">
        <color indexed="22"/>
      </bottom>
    </border>
    <border>
      <left/>
      <right style="medium">
        <color indexed="22"/>
      </right>
      <top/>
      <bottom style="medium">
        <color indexed="22"/>
      </bottom>
    </border>
    <border>
      <left/>
      <right/>
      <top/>
      <bottom style="thin">
        <color theme="4" tint="0.39998000860214233"/>
      </bottom>
    </border>
    <border>
      <left/>
      <right/>
      <top style="thin">
        <color theme="4" tint="0.39998000860214233"/>
      </top>
      <bottom/>
    </border>
    <border>
      <left style="thin"/>
      <right style="thin"/>
      <top style="thin"/>
      <bottom style="thin"/>
    </border>
    <border>
      <left style="medium"/>
      <right/>
      <top/>
      <bottom style="medium"/>
    </border>
    <border>
      <left style="medium"/>
      <right/>
      <top/>
      <bottom style="thin"/>
    </border>
    <border>
      <left/>
      <right/>
      <top/>
      <bottom style="medium">
        <color indexed="22"/>
      </bottom>
    </border>
    <border>
      <left style="thin"/>
      <right style="thin"/>
      <top/>
      <bottom style="thin"/>
    </border>
    <border>
      <left style="medium"/>
      <right style="medium"/>
      <top style="medium"/>
      <bottom/>
    </border>
    <border>
      <left style="thin"/>
      <right style="thin"/>
      <top style="thin"/>
      <bottom/>
    </border>
    <border>
      <left/>
      <right style="thin">
        <color indexed="22"/>
      </right>
      <top style="thin">
        <color indexed="22"/>
      </top>
      <bottom/>
    </border>
    <border>
      <left style="thin">
        <color indexed="22"/>
      </left>
      <right style="thin">
        <color indexed="22"/>
      </right>
      <top style="thin">
        <color indexed="22"/>
      </top>
      <bottom/>
    </border>
    <border>
      <left style="thin">
        <color indexed="22"/>
      </left>
      <right/>
      <top style="thin">
        <color indexed="22"/>
      </top>
      <bottom/>
    </border>
    <border>
      <left style="thin">
        <color indexed="22"/>
      </left>
      <right style="thin">
        <color indexed="22"/>
      </right>
      <top/>
      <bottom style="thin">
        <color indexed="22"/>
      </bottom>
    </border>
    <border>
      <left style="thin">
        <color indexed="9"/>
      </left>
      <right/>
      <top/>
      <bottom style="thin">
        <color indexed="9"/>
      </bottom>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style="thin">
        <color indexed="22"/>
      </left>
      <right/>
      <top style="thin">
        <color indexed="22"/>
      </top>
      <bottom style="thin">
        <color indexed="22"/>
      </bottom>
    </border>
    <border>
      <left/>
      <right style="thin">
        <color indexed="22"/>
      </right>
      <top/>
      <bottom style="thin">
        <color indexed="22"/>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4"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54">
    <xf numFmtId="0" fontId="0" fillId="0" borderId="0" xfId="0" applyFont="1" applyAlignment="1">
      <alignment/>
    </xf>
    <xf numFmtId="0" fontId="2" fillId="0" borderId="0" xfId="0" applyFont="1" applyAlignment="1">
      <alignment horizontal="center"/>
    </xf>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left" wrapText="1"/>
    </xf>
    <xf numFmtId="0" fontId="6" fillId="0" borderId="0" xfId="0" applyFont="1" applyAlignment="1">
      <alignment/>
    </xf>
    <xf numFmtId="0" fontId="6" fillId="0" borderId="0" xfId="0" applyFont="1" applyAlignment="1">
      <alignment horizontal="left" indent="1"/>
    </xf>
    <xf numFmtId="0" fontId="7" fillId="0" borderId="0" xfId="0" applyFont="1" applyAlignment="1">
      <alignment/>
    </xf>
    <xf numFmtId="0" fontId="8" fillId="0" borderId="0" xfId="0" applyFont="1" applyAlignment="1">
      <alignment/>
    </xf>
    <xf numFmtId="0" fontId="6" fillId="0" borderId="0" xfId="0" applyFont="1" applyAlignment="1">
      <alignment/>
    </xf>
    <xf numFmtId="1" fontId="7" fillId="33" borderId="10" xfId="0" applyNumberFormat="1" applyFont="1" applyFill="1" applyBorder="1" applyAlignment="1" applyProtection="1">
      <alignment horizontal="center" vertical="top" readingOrder="1"/>
      <protection/>
    </xf>
    <xf numFmtId="0" fontId="0" fillId="0" borderId="0" xfId="0" applyBorder="1" applyAlignment="1" applyProtection="1">
      <alignment/>
      <protection/>
    </xf>
    <xf numFmtId="1" fontId="7" fillId="33" borderId="11" xfId="0" applyNumberFormat="1" applyFont="1" applyFill="1" applyBorder="1" applyAlignment="1" applyProtection="1">
      <alignment horizontal="center" vertical="top" readingOrder="1"/>
      <protection/>
    </xf>
    <xf numFmtId="1" fontId="7" fillId="33" borderId="12" xfId="0" applyNumberFormat="1" applyFont="1" applyFill="1" applyBorder="1" applyAlignment="1" applyProtection="1">
      <alignment horizontal="center" vertical="top" readingOrder="1"/>
      <protection/>
    </xf>
    <xf numFmtId="0" fontId="14" fillId="0" borderId="13" xfId="0" applyFont="1" applyBorder="1" applyAlignment="1" applyProtection="1">
      <alignment vertical="top" wrapText="1"/>
      <protection/>
    </xf>
    <xf numFmtId="0" fontId="0" fillId="0" borderId="0" xfId="0" applyFill="1" applyAlignment="1" applyProtection="1">
      <alignment/>
      <protection/>
    </xf>
    <xf numFmtId="0" fontId="0" fillId="0" borderId="0" xfId="0" applyFill="1" applyAlignment="1" applyProtection="1">
      <alignment/>
      <protection locked="0"/>
    </xf>
    <xf numFmtId="0" fontId="0" fillId="0" borderId="0" xfId="0" applyAlignment="1" applyProtection="1">
      <alignment/>
      <protection locked="0"/>
    </xf>
    <xf numFmtId="0" fontId="19" fillId="0" borderId="0" xfId="0" applyFont="1" applyFill="1" applyAlignment="1" applyProtection="1">
      <alignment horizontal="center" vertical="center" wrapText="1"/>
      <protection locked="0"/>
    </xf>
    <xf numFmtId="0" fontId="0" fillId="34" borderId="14" xfId="0" applyFill="1" applyBorder="1" applyAlignment="1" applyProtection="1">
      <alignment/>
      <protection locked="0"/>
    </xf>
    <xf numFmtId="0" fontId="0" fillId="35" borderId="0" xfId="0" applyFill="1" applyBorder="1" applyAlignment="1" applyProtection="1">
      <alignment/>
      <protection locked="0"/>
    </xf>
    <xf numFmtId="0" fontId="0" fillId="33" borderId="0" xfId="0" applyFill="1" applyBorder="1" applyAlignment="1" applyProtection="1">
      <alignment/>
      <protection locked="0"/>
    </xf>
    <xf numFmtId="0" fontId="0" fillId="36" borderId="0" xfId="0" applyFill="1" applyBorder="1" applyAlignment="1" applyProtection="1">
      <alignment/>
      <protection locked="0"/>
    </xf>
    <xf numFmtId="0" fontId="0" fillId="37" borderId="0" xfId="0" applyFill="1" applyBorder="1" applyAlignment="1" applyProtection="1">
      <alignment/>
      <protection locked="0"/>
    </xf>
    <xf numFmtId="0" fontId="0" fillId="38" borderId="0" xfId="0" applyFill="1" applyBorder="1" applyAlignment="1" applyProtection="1">
      <alignment/>
      <protection locked="0"/>
    </xf>
    <xf numFmtId="0" fontId="0" fillId="0" borderId="0" xfId="0" applyAlignment="1" applyProtection="1">
      <alignment/>
      <protection/>
    </xf>
    <xf numFmtId="0" fontId="20" fillId="0" borderId="0" xfId="0" applyFont="1" applyAlignment="1" applyProtection="1">
      <alignment/>
      <protection/>
    </xf>
    <xf numFmtId="0" fontId="22" fillId="0" borderId="0" xfId="0" applyFont="1" applyAlignment="1" applyProtection="1">
      <alignment/>
      <protection/>
    </xf>
    <xf numFmtId="0" fontId="12" fillId="0" borderId="0" xfId="0" applyFont="1" applyAlignment="1" applyProtection="1">
      <alignment/>
      <protection/>
    </xf>
    <xf numFmtId="0" fontId="23" fillId="0" borderId="0" xfId="0" applyFont="1" applyAlignment="1" applyProtection="1">
      <alignment/>
      <protection/>
    </xf>
    <xf numFmtId="0" fontId="12" fillId="0" borderId="0" xfId="0" applyFont="1" applyBorder="1" applyAlignment="1" applyProtection="1">
      <alignment/>
      <protection/>
    </xf>
    <xf numFmtId="0" fontId="23" fillId="0" borderId="0" xfId="0" applyFont="1" applyBorder="1" applyAlignment="1" applyProtection="1">
      <alignment/>
      <protection/>
    </xf>
    <xf numFmtId="0" fontId="22" fillId="0" borderId="0" xfId="0" applyFont="1" applyAlignment="1" applyProtection="1">
      <alignment/>
      <protection locked="0"/>
    </xf>
    <xf numFmtId="0" fontId="23" fillId="0" borderId="0" xfId="0" applyFont="1" applyAlignment="1" applyProtection="1">
      <alignment/>
      <protection locked="0"/>
    </xf>
    <xf numFmtId="0" fontId="23" fillId="0" borderId="0" xfId="0" applyFont="1" applyBorder="1" applyAlignment="1" applyProtection="1">
      <alignment/>
      <protection locked="0"/>
    </xf>
    <xf numFmtId="0" fontId="23" fillId="0" borderId="13" xfId="0" applyFont="1" applyBorder="1" applyAlignment="1" applyProtection="1">
      <alignment/>
      <protection locked="0"/>
    </xf>
    <xf numFmtId="0" fontId="23" fillId="0" borderId="0" xfId="0" applyFont="1" applyBorder="1" applyAlignment="1" applyProtection="1">
      <alignment horizontal="left"/>
      <protection locked="0"/>
    </xf>
    <xf numFmtId="0" fontId="23" fillId="0" borderId="15" xfId="0" applyFont="1" applyBorder="1" applyAlignment="1" applyProtection="1">
      <alignment/>
      <protection locked="0"/>
    </xf>
    <xf numFmtId="0" fontId="24" fillId="0" borderId="15" xfId="52" applyFont="1" applyBorder="1" applyAlignment="1" applyProtection="1">
      <alignment/>
      <protection locked="0"/>
    </xf>
    <xf numFmtId="0" fontId="12" fillId="0" borderId="0" xfId="0" applyFont="1" applyBorder="1" applyAlignment="1" applyProtection="1">
      <alignment horizontal="left"/>
      <protection locked="0"/>
    </xf>
    <xf numFmtId="0" fontId="23" fillId="0" borderId="0" xfId="0" applyFont="1" applyBorder="1" applyAlignment="1" applyProtection="1">
      <alignment horizontal="left"/>
      <protection/>
    </xf>
    <xf numFmtId="0" fontId="23" fillId="0" borderId="15" xfId="0" applyFont="1" applyBorder="1" applyAlignment="1" applyProtection="1">
      <alignment horizontal="left"/>
      <protection locked="0"/>
    </xf>
    <xf numFmtId="0" fontId="25" fillId="0" borderId="16" xfId="0" applyFont="1" applyBorder="1" applyAlignment="1" applyProtection="1">
      <alignment horizontal="center" vertical="top" wrapText="1"/>
      <protection/>
    </xf>
    <xf numFmtId="0" fontId="25" fillId="0" borderId="17" xfId="0" applyFont="1" applyBorder="1" applyAlignment="1" applyProtection="1">
      <alignment horizontal="center" vertical="top" wrapText="1"/>
      <protection/>
    </xf>
    <xf numFmtId="0" fontId="26" fillId="0" borderId="18" xfId="0" applyFont="1" applyBorder="1" applyAlignment="1" applyProtection="1">
      <alignment horizontal="center" vertical="center" wrapText="1"/>
      <protection/>
    </xf>
    <xf numFmtId="0" fontId="27" fillId="0" borderId="19" xfId="0" applyFont="1" applyBorder="1" applyAlignment="1" applyProtection="1">
      <alignment vertical="top" wrapText="1"/>
      <protection/>
    </xf>
    <xf numFmtId="0" fontId="27" fillId="0" borderId="18" xfId="0" applyFont="1" applyBorder="1" applyAlignment="1" applyProtection="1">
      <alignment vertical="top" wrapText="1"/>
      <protection/>
    </xf>
    <xf numFmtId="0" fontId="26" fillId="0" borderId="16" xfId="0" applyFont="1" applyBorder="1" applyAlignment="1" applyProtection="1">
      <alignment horizontal="center" wrapText="1"/>
      <protection/>
    </xf>
    <xf numFmtId="0" fontId="31" fillId="0" borderId="0" xfId="0" applyFont="1" applyAlignment="1" applyProtection="1">
      <alignment horizontal="left" vertical="center"/>
      <protection/>
    </xf>
    <xf numFmtId="0" fontId="26" fillId="0" borderId="0" xfId="0" applyFont="1" applyBorder="1" applyAlignment="1" applyProtection="1">
      <alignment horizontal="center" wrapText="1"/>
      <protection/>
    </xf>
    <xf numFmtId="164" fontId="26" fillId="0" borderId="0" xfId="58" applyNumberFormat="1" applyFont="1" applyBorder="1" applyAlignment="1" applyProtection="1">
      <alignment horizontal="center" wrapText="1"/>
      <protection/>
    </xf>
    <xf numFmtId="164" fontId="32" fillId="0" borderId="0" xfId="58" applyNumberFormat="1" applyFont="1" applyBorder="1" applyAlignment="1" applyProtection="1">
      <alignment horizontal="center" wrapText="1"/>
      <protection/>
    </xf>
    <xf numFmtId="0" fontId="0" fillId="0" borderId="13" xfId="0" applyBorder="1" applyAlignment="1" applyProtection="1">
      <alignment/>
      <protection locked="0"/>
    </xf>
    <xf numFmtId="0" fontId="32" fillId="0" borderId="0" xfId="0" applyFont="1" applyBorder="1" applyAlignment="1" applyProtection="1">
      <alignment horizontal="center" wrapText="1"/>
      <protection/>
    </xf>
    <xf numFmtId="0" fontId="26" fillId="0" borderId="13" xfId="0" applyFont="1" applyBorder="1" applyAlignment="1" applyProtection="1">
      <alignment horizontal="center" wrapText="1"/>
      <protection locked="0"/>
    </xf>
    <xf numFmtId="0" fontId="0" fillId="0" borderId="0" xfId="0" applyFill="1" applyBorder="1" applyAlignment="1" applyProtection="1">
      <alignment/>
      <protection/>
    </xf>
    <xf numFmtId="0" fontId="87" fillId="0" borderId="13" xfId="0" applyFont="1" applyBorder="1" applyAlignment="1" applyProtection="1">
      <alignment/>
      <protection locked="0"/>
    </xf>
    <xf numFmtId="0" fontId="18" fillId="0" borderId="13" xfId="0" applyFont="1" applyBorder="1" applyAlignment="1" applyProtection="1">
      <alignment/>
      <protection locked="0"/>
    </xf>
    <xf numFmtId="0" fontId="88" fillId="0" borderId="0" xfId="0" applyFont="1" applyFill="1" applyAlignment="1" applyProtection="1">
      <alignment/>
      <protection locked="0"/>
    </xf>
    <xf numFmtId="0" fontId="86" fillId="0" borderId="0" xfId="0" applyFont="1" applyAlignment="1">
      <alignment/>
    </xf>
    <xf numFmtId="0" fontId="85" fillId="39" borderId="20" xfId="0" applyFont="1" applyFill="1" applyBorder="1" applyAlignment="1">
      <alignment/>
    </xf>
    <xf numFmtId="0" fontId="0" fillId="0" borderId="0" xfId="0" applyAlignment="1">
      <alignment horizontal="left"/>
    </xf>
    <xf numFmtId="0" fontId="0" fillId="0" borderId="0" xfId="0" applyNumberFormat="1" applyAlignment="1">
      <alignment/>
    </xf>
    <xf numFmtId="0" fontId="85" fillId="39" borderId="21" xfId="0" applyFont="1" applyFill="1" applyBorder="1" applyAlignment="1">
      <alignment horizontal="left"/>
    </xf>
    <xf numFmtId="0" fontId="85" fillId="39" borderId="21" xfId="0" applyNumberFormat="1" applyFont="1" applyFill="1" applyBorder="1" applyAlignment="1">
      <alignment/>
    </xf>
    <xf numFmtId="0" fontId="0" fillId="0" borderId="0" xfId="0" applyAlignment="1">
      <alignment/>
    </xf>
    <xf numFmtId="0" fontId="11" fillId="40" borderId="22" xfId="0" applyFont="1" applyFill="1" applyBorder="1" applyAlignment="1" applyProtection="1">
      <alignment horizontal="center" vertical="center"/>
      <protection/>
    </xf>
    <xf numFmtId="0" fontId="0" fillId="0" borderId="0" xfId="0" applyFill="1" applyAlignment="1">
      <alignment/>
    </xf>
    <xf numFmtId="0" fontId="86" fillId="0" borderId="0" xfId="0" applyFont="1" applyFill="1" applyAlignment="1">
      <alignment/>
    </xf>
    <xf numFmtId="0" fontId="12" fillId="0" borderId="0" xfId="0" applyFont="1" applyFill="1" applyBorder="1" applyAlignment="1" applyProtection="1">
      <alignment/>
      <protection locked="0"/>
    </xf>
    <xf numFmtId="0" fontId="0" fillId="0" borderId="0" xfId="0" applyFont="1" applyFill="1" applyAlignment="1" applyProtection="1">
      <alignment horizontal="center"/>
      <protection locked="0"/>
    </xf>
    <xf numFmtId="0" fontId="1" fillId="0" borderId="0" xfId="0" applyFont="1" applyFill="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7" fillId="38" borderId="22" xfId="0" applyFont="1" applyFill="1" applyBorder="1" applyAlignment="1" applyProtection="1">
      <alignment horizontal="center" vertical="top"/>
      <protection/>
    </xf>
    <xf numFmtId="0" fontId="12" fillId="0" borderId="22" xfId="0" applyFont="1" applyBorder="1" applyAlignment="1" applyProtection="1">
      <alignment horizontal="center" vertical="center" wrapText="1"/>
      <protection locked="0"/>
    </xf>
    <xf numFmtId="0" fontId="7" fillId="34" borderId="22" xfId="0" applyFont="1" applyFill="1" applyBorder="1" applyAlignment="1" applyProtection="1">
      <alignment horizontal="center" vertical="top"/>
      <protection/>
    </xf>
    <xf numFmtId="0" fontId="7" fillId="35" borderId="22" xfId="0" applyFont="1" applyFill="1" applyBorder="1" applyAlignment="1" applyProtection="1">
      <alignment horizontal="center" vertical="top"/>
      <protection/>
    </xf>
    <xf numFmtId="1" fontId="7" fillId="35" borderId="22" xfId="0" applyNumberFormat="1" applyFont="1" applyFill="1" applyBorder="1" applyAlignment="1" applyProtection="1">
      <alignment horizontal="center" vertical="top" readingOrder="1"/>
      <protection/>
    </xf>
    <xf numFmtId="0" fontId="13" fillId="40" borderId="22" xfId="0" applyFont="1" applyFill="1" applyBorder="1" applyAlignment="1" applyProtection="1">
      <alignment wrapText="1"/>
      <protection/>
    </xf>
    <xf numFmtId="1" fontId="7" fillId="33" borderId="22" xfId="0" applyNumberFormat="1" applyFont="1" applyFill="1" applyBorder="1" applyAlignment="1" applyProtection="1">
      <alignment horizontal="center" vertical="top" readingOrder="1"/>
      <protection/>
    </xf>
    <xf numFmtId="1" fontId="7" fillId="41" borderId="22" xfId="0" applyNumberFormat="1" applyFont="1" applyFill="1" applyBorder="1" applyAlignment="1" applyProtection="1">
      <alignment horizontal="center" vertical="top" readingOrder="1"/>
      <protection/>
    </xf>
    <xf numFmtId="1" fontId="7" fillId="37" borderId="22" xfId="0" applyNumberFormat="1" applyFont="1" applyFill="1" applyBorder="1" applyAlignment="1" applyProtection="1">
      <alignment horizontal="center" vertical="top" readingOrder="1"/>
      <protection/>
    </xf>
    <xf numFmtId="0" fontId="35" fillId="0" borderId="22" xfId="0" applyFont="1" applyFill="1" applyBorder="1" applyAlignment="1" applyProtection="1">
      <alignment vertical="top" wrapText="1"/>
      <protection/>
    </xf>
    <xf numFmtId="1" fontId="37" fillId="33" borderId="22" xfId="0" applyNumberFormat="1" applyFont="1" applyFill="1" applyBorder="1" applyAlignment="1" applyProtection="1">
      <alignment horizontal="center" vertical="top" readingOrder="1"/>
      <protection/>
    </xf>
    <xf numFmtId="1" fontId="7" fillId="38" borderId="22" xfId="0" applyNumberFormat="1" applyFont="1" applyFill="1" applyBorder="1" applyAlignment="1" applyProtection="1">
      <alignment horizontal="center" vertical="top" readingOrder="1"/>
      <protection/>
    </xf>
    <xf numFmtId="1" fontId="7" fillId="36" borderId="22" xfId="0" applyNumberFormat="1" applyFont="1" applyFill="1" applyBorder="1" applyAlignment="1" applyProtection="1">
      <alignment horizontal="center" vertical="top" readingOrder="1"/>
      <protection/>
    </xf>
    <xf numFmtId="0" fontId="85" fillId="35" borderId="22" xfId="0" applyFont="1" applyFill="1" applyBorder="1" applyAlignment="1" applyProtection="1">
      <alignment horizontal="center" vertical="top"/>
      <protection locked="0"/>
    </xf>
    <xf numFmtId="0" fontId="35" fillId="0" borderId="22" xfId="0" applyFont="1" applyBorder="1" applyAlignment="1" applyProtection="1">
      <alignment vertical="top" wrapText="1"/>
      <protection/>
    </xf>
    <xf numFmtId="1" fontId="37" fillId="36" borderId="22" xfId="0" applyNumberFormat="1" applyFont="1" applyFill="1" applyBorder="1" applyAlignment="1" applyProtection="1">
      <alignment horizontal="center" vertical="top" readingOrder="1"/>
      <protection/>
    </xf>
    <xf numFmtId="0" fontId="35" fillId="0" borderId="22" xfId="0" applyFont="1" applyBorder="1" applyAlignment="1" applyProtection="1">
      <alignment wrapText="1"/>
      <protection/>
    </xf>
    <xf numFmtId="1" fontId="37" fillId="35" borderId="22" xfId="0" applyNumberFormat="1" applyFont="1" applyFill="1" applyBorder="1" applyAlignment="1" applyProtection="1">
      <alignment horizontal="center" vertical="top" readingOrder="1"/>
      <protection/>
    </xf>
    <xf numFmtId="0" fontId="35" fillId="0" borderId="22" xfId="0" applyFont="1" applyFill="1" applyBorder="1" applyAlignment="1" applyProtection="1">
      <alignment wrapText="1"/>
      <protection/>
    </xf>
    <xf numFmtId="0" fontId="85" fillId="36" borderId="22" xfId="0" applyFont="1" applyFill="1" applyBorder="1" applyAlignment="1" applyProtection="1">
      <alignment horizontal="center" vertical="top"/>
      <protection locked="0"/>
    </xf>
    <xf numFmtId="0" fontId="0" fillId="40" borderId="22" xfId="0" applyFill="1" applyBorder="1" applyAlignment="1" applyProtection="1">
      <alignment/>
      <protection/>
    </xf>
    <xf numFmtId="0" fontId="14" fillId="40" borderId="22" xfId="0" applyFont="1" applyFill="1" applyBorder="1" applyAlignment="1" applyProtection="1">
      <alignment vertical="top" wrapText="1"/>
      <protection/>
    </xf>
    <xf numFmtId="0" fontId="85" fillId="0" borderId="0" xfId="0" applyFont="1" applyFill="1" applyAlignment="1" applyProtection="1">
      <alignment horizontal="center" vertical="top"/>
      <protection locked="0"/>
    </xf>
    <xf numFmtId="0" fontId="85" fillId="0" borderId="0" xfId="0" applyFont="1" applyAlignment="1" applyProtection="1">
      <alignment horizontal="center" vertical="top"/>
      <protection locked="0"/>
    </xf>
    <xf numFmtId="0" fontId="89" fillId="0" borderId="0" xfId="0" applyFont="1" applyAlignment="1">
      <alignment/>
    </xf>
    <xf numFmtId="14" fontId="0" fillId="0" borderId="0" xfId="0" applyNumberFormat="1" applyAlignment="1">
      <alignment/>
    </xf>
    <xf numFmtId="0" fontId="25" fillId="0" borderId="0" xfId="0" applyFont="1" applyFill="1" applyBorder="1" applyAlignment="1" applyProtection="1">
      <alignment horizontal="center" vertical="top" wrapText="1"/>
      <protection/>
    </xf>
    <xf numFmtId="14" fontId="0" fillId="0" borderId="0" xfId="0" applyNumberFormat="1" applyAlignment="1" applyProtection="1">
      <alignment/>
      <protection/>
    </xf>
    <xf numFmtId="0" fontId="88" fillId="0" borderId="0" xfId="0" applyFont="1" applyAlignment="1" applyProtection="1">
      <alignment horizontal="right"/>
      <protection/>
    </xf>
    <xf numFmtId="0" fontId="90" fillId="0" borderId="0" xfId="0" applyFont="1" applyAlignment="1">
      <alignment/>
    </xf>
    <xf numFmtId="0" fontId="91" fillId="0" borderId="0" xfId="0" applyFont="1" applyAlignment="1">
      <alignment/>
    </xf>
    <xf numFmtId="0" fontId="91" fillId="0" borderId="0" xfId="0" applyFont="1" applyAlignment="1" quotePrefix="1">
      <alignment/>
    </xf>
    <xf numFmtId="0" fontId="88" fillId="0" borderId="0" xfId="0" applyFont="1" applyAlignment="1">
      <alignment/>
    </xf>
    <xf numFmtId="0" fontId="0" fillId="0" borderId="0" xfId="0" applyAlignment="1">
      <alignment horizontal="right"/>
    </xf>
    <xf numFmtId="0" fontId="0" fillId="0" borderId="0" xfId="0" applyAlignment="1">
      <alignment horizontal="center" wrapText="1"/>
    </xf>
    <xf numFmtId="1" fontId="0" fillId="0" borderId="0" xfId="0" applyNumberFormat="1" applyFill="1" applyAlignment="1">
      <alignment/>
    </xf>
    <xf numFmtId="0" fontId="0" fillId="0" borderId="0" xfId="0" applyAlignment="1">
      <alignment/>
    </xf>
    <xf numFmtId="0" fontId="23" fillId="0" borderId="13" xfId="0" applyFont="1" applyBorder="1" applyAlignment="1" applyProtection="1">
      <alignment horizontal="center"/>
      <protection locked="0"/>
    </xf>
    <xf numFmtId="0" fontId="6" fillId="0" borderId="0" xfId="0" applyFont="1" applyFill="1" applyAlignment="1" applyProtection="1">
      <alignment/>
      <protection/>
    </xf>
    <xf numFmtId="0" fontId="42" fillId="0" borderId="22" xfId="0" applyFont="1" applyBorder="1" applyAlignment="1" applyProtection="1">
      <alignment vertical="center" wrapText="1"/>
      <protection/>
    </xf>
    <xf numFmtId="0" fontId="36" fillId="0" borderId="22" xfId="0" applyFont="1" applyBorder="1" applyAlignment="1" applyProtection="1">
      <alignment vertical="top" wrapText="1"/>
      <protection/>
    </xf>
    <xf numFmtId="0" fontId="42" fillId="0" borderId="22" xfId="0" applyFont="1" applyBorder="1" applyAlignment="1" applyProtection="1">
      <alignment vertical="center"/>
      <protection/>
    </xf>
    <xf numFmtId="0" fontId="35" fillId="0" borderId="23" xfId="0" applyFont="1" applyBorder="1" applyAlignment="1" applyProtection="1">
      <alignment vertical="top" wrapText="1"/>
      <protection/>
    </xf>
    <xf numFmtId="0" fontId="35" fillId="0" borderId="24" xfId="0" applyFont="1" applyBorder="1" applyAlignment="1" applyProtection="1">
      <alignment vertical="top" wrapText="1"/>
      <protection/>
    </xf>
    <xf numFmtId="165" fontId="12" fillId="0" borderId="22" xfId="0" applyNumberFormat="1" applyFont="1" applyFill="1" applyBorder="1" applyAlignment="1" applyProtection="1">
      <alignment horizontal="center" vertical="center"/>
      <protection locked="0"/>
    </xf>
    <xf numFmtId="165" fontId="85" fillId="0" borderId="0" xfId="0" applyNumberFormat="1" applyFont="1" applyFill="1" applyAlignment="1" applyProtection="1">
      <alignment horizontal="center" vertical="center"/>
      <protection locked="0"/>
    </xf>
    <xf numFmtId="165" fontId="85" fillId="0" borderId="0" xfId="0" applyNumberFormat="1" applyFont="1" applyAlignment="1" applyProtection="1">
      <alignment horizontal="center" vertical="center"/>
      <protection locked="0"/>
    </xf>
    <xf numFmtId="165" fontId="0" fillId="0" borderId="13" xfId="0" applyNumberFormat="1" applyBorder="1" applyAlignment="1" applyProtection="1">
      <alignment/>
      <protection locked="0"/>
    </xf>
    <xf numFmtId="10" fontId="0" fillId="0" borderId="0" xfId="0" applyNumberFormat="1" applyAlignment="1">
      <alignment/>
    </xf>
    <xf numFmtId="165" fontId="47" fillId="0" borderId="18" xfId="0" applyNumberFormat="1" applyFont="1" applyBorder="1" applyAlignment="1" applyProtection="1">
      <alignment horizontal="center" vertical="center" wrapText="1"/>
      <protection/>
    </xf>
    <xf numFmtId="0" fontId="87" fillId="0" borderId="0" xfId="0" applyFont="1" applyBorder="1" applyAlignment="1" applyProtection="1">
      <alignment/>
      <protection locked="0"/>
    </xf>
    <xf numFmtId="0" fontId="18" fillId="0" borderId="0" xfId="0" applyFont="1" applyBorder="1" applyAlignment="1" applyProtection="1">
      <alignment/>
      <protection locked="0"/>
    </xf>
    <xf numFmtId="0" fontId="89" fillId="0" borderId="0" xfId="0" applyFont="1" applyBorder="1" applyAlignment="1" applyProtection="1">
      <alignment/>
      <protection locked="0"/>
    </xf>
    <xf numFmtId="0" fontId="23" fillId="0" borderId="13" xfId="0" applyFont="1" applyBorder="1" applyAlignment="1" applyProtection="1">
      <alignment/>
      <protection/>
    </xf>
    <xf numFmtId="0" fontId="23" fillId="0" borderId="13" xfId="0" applyFont="1" applyBorder="1" applyAlignment="1" applyProtection="1">
      <alignment horizontal="left"/>
      <protection/>
    </xf>
    <xf numFmtId="0" fontId="85" fillId="0" borderId="22" xfId="0" applyFont="1" applyBorder="1" applyAlignment="1">
      <alignment horizontal="center" vertical="top" wrapText="1"/>
    </xf>
    <xf numFmtId="0" fontId="85" fillId="0" borderId="22" xfId="0" applyFont="1" applyFill="1" applyBorder="1" applyAlignment="1" applyProtection="1">
      <alignment horizontal="center" vertical="center" wrapText="1"/>
      <protection locked="0"/>
    </xf>
    <xf numFmtId="0" fontId="0" fillId="40" borderId="22" xfId="0"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locked="0"/>
    </xf>
    <xf numFmtId="0" fontId="85" fillId="0" borderId="0" xfId="0" applyFont="1" applyFill="1" applyAlignment="1" applyProtection="1">
      <alignment horizontal="center" vertical="center" wrapText="1"/>
      <protection locked="0"/>
    </xf>
    <xf numFmtId="0" fontId="85" fillId="0" borderId="0" xfId="0" applyFont="1" applyFill="1" applyAlignment="1" applyProtection="1">
      <alignment horizontal="center" vertical="top" wrapText="1"/>
      <protection locked="0"/>
    </xf>
    <xf numFmtId="0" fontId="30" fillId="0" borderId="16" xfId="0" applyFont="1" applyBorder="1" applyAlignment="1" applyProtection="1">
      <alignment horizontal="center" wrapText="1"/>
      <protection/>
    </xf>
    <xf numFmtId="0" fontId="0" fillId="0" borderId="0" xfId="0" applyFill="1" applyAlignment="1" applyProtection="1">
      <alignment horizontal="center"/>
      <protection locked="0"/>
    </xf>
    <xf numFmtId="0" fontId="68" fillId="0" borderId="0" xfId="0" applyFont="1" applyFill="1" applyAlignment="1" applyProtection="1">
      <alignment/>
      <protection/>
    </xf>
    <xf numFmtId="164" fontId="29" fillId="0" borderId="25" xfId="58" applyNumberFormat="1" applyFont="1" applyBorder="1" applyAlignment="1" applyProtection="1">
      <alignment horizontal="center" vertical="center" wrapText="1"/>
      <protection hidden="1"/>
    </xf>
    <xf numFmtId="0" fontId="23" fillId="0" borderId="13" xfId="0" applyFont="1" applyFill="1" applyBorder="1" applyAlignment="1" applyProtection="1">
      <alignment/>
      <protection locked="0"/>
    </xf>
    <xf numFmtId="165" fontId="5" fillId="0" borderId="22" xfId="0" applyNumberFormat="1" applyFont="1" applyFill="1" applyBorder="1" applyAlignment="1" applyProtection="1">
      <alignment horizontal="center" vertical="center"/>
      <protection locked="0"/>
    </xf>
    <xf numFmtId="165" fontId="6" fillId="40" borderId="22" xfId="0" applyNumberFormat="1" applyFont="1" applyFill="1" applyBorder="1" applyAlignment="1" applyProtection="1">
      <alignment horizontal="center" vertical="center"/>
      <protection/>
    </xf>
    <xf numFmtId="165" fontId="5" fillId="0" borderId="26" xfId="0" applyNumberFormat="1" applyFont="1" applyFill="1" applyBorder="1" applyAlignment="1" applyProtection="1">
      <alignment horizontal="center" vertical="center"/>
      <protection locked="0"/>
    </xf>
    <xf numFmtId="165" fontId="5" fillId="0" borderId="22" xfId="0" applyNumberFormat="1" applyFont="1" applyFill="1" applyBorder="1" applyAlignment="1" applyProtection="1">
      <alignment horizontal="center" vertical="center"/>
      <protection locked="0"/>
    </xf>
    <xf numFmtId="165" fontId="30" fillId="0" borderId="18" xfId="0" applyNumberFormat="1" applyFont="1" applyBorder="1" applyAlignment="1" applyProtection="1">
      <alignment horizontal="center" vertical="center" wrapText="1"/>
      <protection hidden="1"/>
    </xf>
    <xf numFmtId="165" fontId="30" fillId="0" borderId="16" xfId="0" applyNumberFormat="1" applyFont="1" applyBorder="1" applyAlignment="1" applyProtection="1">
      <alignment horizontal="center" wrapText="1"/>
      <protection hidden="1"/>
    </xf>
    <xf numFmtId="1" fontId="0" fillId="0" borderId="0" xfId="0" applyNumberFormat="1" applyFill="1" applyAlignment="1" applyProtection="1">
      <alignment/>
      <protection hidden="1"/>
    </xf>
    <xf numFmtId="0" fontId="11" fillId="0" borderId="27" xfId="0" applyFont="1" applyBorder="1" applyAlignment="1" applyProtection="1">
      <alignment horizontal="center" vertical="center"/>
      <protection/>
    </xf>
    <xf numFmtId="0" fontId="5" fillId="0" borderId="27" xfId="0" applyFont="1" applyBorder="1" applyAlignment="1" applyProtection="1">
      <alignment horizontal="center" vertical="center" wrapText="1"/>
      <protection/>
    </xf>
    <xf numFmtId="9" fontId="92" fillId="0" borderId="28" xfId="0" applyNumberFormat="1" applyFont="1" applyBorder="1" applyAlignment="1" applyProtection="1">
      <alignment horizontal="center" vertical="top" wrapText="1"/>
      <protection/>
    </xf>
    <xf numFmtId="165" fontId="92" fillId="0" borderId="28" xfId="0" applyNumberFormat="1" applyFont="1" applyBorder="1" applyAlignment="1" applyProtection="1">
      <alignment horizontal="center" vertical="top" wrapText="1"/>
      <protection/>
    </xf>
    <xf numFmtId="165" fontId="92" fillId="0" borderId="22" xfId="0" applyNumberFormat="1" applyFont="1" applyBorder="1" applyAlignment="1" applyProtection="1">
      <alignment horizontal="center" vertical="top" wrapText="1"/>
      <protection/>
    </xf>
    <xf numFmtId="0" fontId="0" fillId="34" borderId="0" xfId="0" applyNumberFormat="1" applyFill="1" applyBorder="1" applyAlignment="1" applyProtection="1">
      <alignment/>
      <protection locked="0"/>
    </xf>
    <xf numFmtId="0" fontId="0" fillId="35" borderId="0" xfId="0" applyNumberFormat="1" applyFill="1" applyBorder="1" applyAlignment="1" applyProtection="1">
      <alignment/>
      <protection locked="0"/>
    </xf>
    <xf numFmtId="0" fontId="0" fillId="33" borderId="0" xfId="0" applyNumberFormat="1" applyFill="1" applyBorder="1" applyAlignment="1" applyProtection="1">
      <alignment/>
      <protection locked="0"/>
    </xf>
    <xf numFmtId="0" fontId="0" fillId="36" borderId="0" xfId="0" applyNumberFormat="1" applyFill="1" applyBorder="1" applyAlignment="1" applyProtection="1">
      <alignment/>
      <protection locked="0"/>
    </xf>
    <xf numFmtId="0" fontId="0" fillId="37" borderId="0" xfId="0" applyNumberFormat="1" applyFill="1" applyBorder="1" applyAlignment="1" applyProtection="1">
      <alignment/>
      <protection locked="0"/>
    </xf>
    <xf numFmtId="0" fontId="0" fillId="38" borderId="0" xfId="0" applyNumberFormat="1" applyFill="1" applyBorder="1" applyAlignment="1" applyProtection="1">
      <alignment/>
      <protection locked="0"/>
    </xf>
    <xf numFmtId="0" fontId="0" fillId="0" borderId="0" xfId="0" applyNumberFormat="1" applyAlignment="1" applyProtection="1">
      <alignment/>
      <protection locked="0"/>
    </xf>
    <xf numFmtId="0" fontId="12" fillId="34" borderId="29" xfId="0" applyNumberFormat="1" applyFont="1" applyFill="1" applyBorder="1" applyAlignment="1" applyProtection="1">
      <alignment vertical="center"/>
      <protection hidden="1"/>
    </xf>
    <xf numFmtId="0" fontId="12" fillId="35" borderId="30" xfId="0" applyNumberFormat="1" applyFont="1" applyFill="1" applyBorder="1" applyAlignment="1" applyProtection="1">
      <alignment vertical="center"/>
      <protection hidden="1"/>
    </xf>
    <xf numFmtId="0" fontId="12" fillId="33" borderId="30" xfId="0" applyNumberFormat="1" applyFont="1" applyFill="1" applyBorder="1" applyAlignment="1" applyProtection="1">
      <alignment vertical="center"/>
      <protection hidden="1"/>
    </xf>
    <xf numFmtId="0" fontId="12" fillId="36" borderId="30" xfId="0" applyNumberFormat="1" applyFont="1" applyFill="1" applyBorder="1" applyAlignment="1" applyProtection="1">
      <alignment vertical="center"/>
      <protection hidden="1"/>
    </xf>
    <xf numFmtId="0" fontId="12" fillId="37" borderId="30" xfId="0" applyNumberFormat="1" applyFont="1" applyFill="1" applyBorder="1" applyAlignment="1" applyProtection="1">
      <alignment vertical="center"/>
      <protection hidden="1"/>
    </xf>
    <xf numFmtId="0" fontId="12" fillId="38" borderId="30" xfId="0" applyNumberFormat="1" applyFont="1" applyFill="1" applyBorder="1" applyAlignment="1" applyProtection="1">
      <alignment vertical="center"/>
      <protection hidden="1"/>
    </xf>
    <xf numFmtId="0" fontId="12" fillId="0" borderId="31" xfId="0" applyNumberFormat="1" applyFont="1" applyBorder="1" applyAlignment="1" applyProtection="1">
      <alignment vertical="center"/>
      <protection locked="0"/>
    </xf>
    <xf numFmtId="0" fontId="85" fillId="40" borderId="22" xfId="0" applyNumberFormat="1" applyFont="1" applyFill="1" applyBorder="1" applyAlignment="1">
      <alignment horizontal="center" vertical="top"/>
    </xf>
    <xf numFmtId="0" fontId="0" fillId="38" borderId="22" xfId="0" applyNumberFormat="1" applyFill="1" applyBorder="1" applyAlignment="1" applyProtection="1">
      <alignment/>
      <protection hidden="1"/>
    </xf>
    <xf numFmtId="0" fontId="6" fillId="42" borderId="22" xfId="0" applyNumberFormat="1" applyFont="1" applyFill="1" applyBorder="1" applyAlignment="1" applyProtection="1">
      <alignment horizontal="center" vertical="top" readingOrder="1"/>
      <protection hidden="1"/>
    </xf>
    <xf numFmtId="0" fontId="0" fillId="34" borderId="22" xfId="0" applyNumberFormat="1" applyFill="1" applyBorder="1" applyAlignment="1" applyProtection="1">
      <alignment/>
      <protection hidden="1"/>
    </xf>
    <xf numFmtId="0" fontId="0" fillId="35" borderId="22" xfId="0" applyNumberFormat="1" applyFill="1" applyBorder="1" applyAlignment="1" applyProtection="1">
      <alignment/>
      <protection hidden="1"/>
    </xf>
    <xf numFmtId="0" fontId="6" fillId="35" borderId="22" xfId="0" applyNumberFormat="1" applyFont="1" applyFill="1" applyBorder="1" applyAlignment="1" applyProtection="1">
      <alignment/>
      <protection hidden="1"/>
    </xf>
    <xf numFmtId="0" fontId="0" fillId="40" borderId="22" xfId="0" applyNumberFormat="1" applyFill="1" applyBorder="1" applyAlignment="1" applyProtection="1">
      <alignment/>
      <protection hidden="1"/>
    </xf>
    <xf numFmtId="0" fontId="6" fillId="43" borderId="22" xfId="0" applyNumberFormat="1" applyFont="1" applyFill="1" applyBorder="1" applyAlignment="1" applyProtection="1">
      <alignment horizontal="center" vertical="top" readingOrder="1"/>
      <protection hidden="1"/>
    </xf>
    <xf numFmtId="0" fontId="0" fillId="33" borderId="22" xfId="0" applyNumberFormat="1" applyFill="1" applyBorder="1" applyAlignment="1" applyProtection="1">
      <alignment/>
      <protection hidden="1"/>
    </xf>
    <xf numFmtId="0" fontId="0" fillId="40" borderId="22" xfId="0" applyNumberFormat="1" applyFill="1" applyBorder="1" applyAlignment="1" applyProtection="1">
      <alignment/>
      <protection/>
    </xf>
    <xf numFmtId="0" fontId="6" fillId="40" borderId="22" xfId="0" applyNumberFormat="1" applyFont="1" applyFill="1" applyBorder="1" applyAlignment="1" applyProtection="1">
      <alignment/>
      <protection hidden="1"/>
    </xf>
    <xf numFmtId="0" fontId="0" fillId="37" borderId="22" xfId="0" applyNumberFormat="1" applyFill="1" applyBorder="1" applyAlignment="1" applyProtection="1">
      <alignment/>
      <protection hidden="1"/>
    </xf>
    <xf numFmtId="0" fontId="15" fillId="40" borderId="22" xfId="0" applyNumberFormat="1" applyFont="1" applyFill="1" applyBorder="1" applyAlignment="1" applyProtection="1">
      <alignment horizontal="center" vertical="center" wrapText="1"/>
      <protection hidden="1"/>
    </xf>
    <xf numFmtId="0" fontId="48" fillId="40" borderId="22" xfId="0" applyNumberFormat="1" applyFont="1" applyFill="1" applyBorder="1" applyAlignment="1" applyProtection="1">
      <alignment horizontal="center" vertical="center" wrapText="1"/>
      <protection hidden="1"/>
    </xf>
    <xf numFmtId="0" fontId="6" fillId="36" borderId="22" xfId="0" applyNumberFormat="1" applyFont="1" applyFill="1" applyBorder="1" applyAlignment="1" applyProtection="1">
      <alignment/>
      <protection hidden="1"/>
    </xf>
    <xf numFmtId="0" fontId="16" fillId="40" borderId="22" xfId="0" applyNumberFormat="1" applyFont="1" applyFill="1" applyBorder="1" applyAlignment="1" applyProtection="1">
      <alignment horizontal="center" vertical="center" wrapText="1"/>
      <protection hidden="1"/>
    </xf>
    <xf numFmtId="0" fontId="49" fillId="40" borderId="22" xfId="0" applyNumberFormat="1" applyFont="1" applyFill="1" applyBorder="1" applyAlignment="1" applyProtection="1">
      <alignment horizontal="center" vertical="center" wrapText="1"/>
      <protection hidden="1"/>
    </xf>
    <xf numFmtId="0" fontId="0" fillId="38" borderId="32" xfId="0" applyNumberFormat="1" applyFill="1" applyBorder="1" applyAlignment="1" applyProtection="1">
      <alignment/>
      <protection hidden="1"/>
    </xf>
    <xf numFmtId="0" fontId="6" fillId="42" borderId="33" xfId="0" applyNumberFormat="1" applyFont="1" applyFill="1" applyBorder="1" applyAlignment="1" applyProtection="1">
      <alignment horizontal="center" vertical="top" readingOrder="1"/>
      <protection hidden="1"/>
    </xf>
    <xf numFmtId="0" fontId="0" fillId="38" borderId="34" xfId="0" applyNumberFormat="1" applyFill="1" applyBorder="1" applyAlignment="1" applyProtection="1">
      <alignment/>
      <protection hidden="1"/>
    </xf>
    <xf numFmtId="0" fontId="12" fillId="34" borderId="35" xfId="0" applyNumberFormat="1" applyFont="1" applyFill="1" applyBorder="1" applyAlignment="1" applyProtection="1">
      <alignment/>
      <protection hidden="1"/>
    </xf>
    <xf numFmtId="0" fontId="12" fillId="34" borderId="34" xfId="0" applyNumberFormat="1" applyFont="1" applyFill="1" applyBorder="1" applyAlignment="1" applyProtection="1">
      <alignment/>
      <protection hidden="1"/>
    </xf>
    <xf numFmtId="0" fontId="12" fillId="34" borderId="36" xfId="0" applyNumberFormat="1" applyFont="1" applyFill="1" applyBorder="1" applyAlignment="1" applyProtection="1">
      <alignment/>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locked="0"/>
    </xf>
    <xf numFmtId="0" fontId="0" fillId="0" borderId="0" xfId="0" applyNumberFormat="1" applyFill="1" applyBorder="1" applyAlignment="1" applyProtection="1">
      <alignment/>
      <protection locked="0"/>
    </xf>
    <xf numFmtId="0" fontId="0" fillId="0" borderId="14" xfId="0" applyNumberFormat="1" applyFill="1" applyBorder="1" applyAlignment="1" applyProtection="1">
      <alignment/>
      <protection locked="0"/>
    </xf>
    <xf numFmtId="0" fontId="15" fillId="40" borderId="22" xfId="0" applyFont="1" applyFill="1" applyBorder="1" applyAlignment="1" applyProtection="1">
      <alignment horizontal="center" vertical="center" wrapText="1"/>
      <protection/>
    </xf>
    <xf numFmtId="165" fontId="48" fillId="40" borderId="22" xfId="0" applyNumberFormat="1" applyFont="1" applyFill="1" applyBorder="1" applyAlignment="1" applyProtection="1">
      <alignment horizontal="center" vertical="center" wrapText="1"/>
      <protection/>
    </xf>
    <xf numFmtId="0" fontId="85" fillId="40" borderId="22" xfId="0" applyFont="1" applyFill="1" applyBorder="1" applyAlignment="1" applyProtection="1">
      <alignment horizontal="center" vertical="center" wrapText="1"/>
      <protection/>
    </xf>
    <xf numFmtId="165" fontId="5" fillId="40" borderId="22" xfId="0" applyNumberFormat="1" applyFont="1" applyFill="1" applyBorder="1" applyAlignment="1" applyProtection="1">
      <alignment horizontal="center" vertical="center"/>
      <protection/>
    </xf>
    <xf numFmtId="165" fontId="85" fillId="40" borderId="22" xfId="0" applyNumberFormat="1" applyFont="1" applyFill="1" applyBorder="1" applyAlignment="1" applyProtection="1">
      <alignment horizontal="center" vertical="center"/>
      <protection/>
    </xf>
    <xf numFmtId="0" fontId="85" fillId="40" borderId="22" xfId="0" applyFont="1" applyFill="1" applyBorder="1" applyAlignment="1" applyProtection="1">
      <alignment horizontal="center" vertical="top"/>
      <protection/>
    </xf>
    <xf numFmtId="0" fontId="6" fillId="0" borderId="22" xfId="0" applyNumberFormat="1" applyFont="1" applyFill="1" applyBorder="1" applyAlignment="1" applyProtection="1">
      <alignment/>
      <protection hidden="1"/>
    </xf>
    <xf numFmtId="10" fontId="88" fillId="0" borderId="0" xfId="0" applyNumberFormat="1" applyFont="1" applyFill="1" applyAlignment="1" applyProtection="1">
      <alignment/>
      <protection locked="0"/>
    </xf>
    <xf numFmtId="0" fontId="12" fillId="40" borderId="22" xfId="0" applyFont="1" applyFill="1" applyBorder="1" applyAlignment="1" applyProtection="1">
      <alignment horizontal="center" vertical="center" wrapText="1"/>
      <protection/>
    </xf>
    <xf numFmtId="0" fontId="0" fillId="34" borderId="22" xfId="0" applyNumberFormat="1" applyFill="1" applyBorder="1" applyAlignment="1" applyProtection="1">
      <alignment/>
      <protection/>
    </xf>
    <xf numFmtId="0" fontId="0" fillId="35" borderId="22" xfId="0" applyNumberFormat="1" applyFill="1" applyBorder="1" applyAlignment="1" applyProtection="1">
      <alignment/>
      <protection/>
    </xf>
    <xf numFmtId="0" fontId="0" fillId="33" borderId="22" xfId="0" applyNumberFormat="1" applyFill="1" applyBorder="1" applyAlignment="1" applyProtection="1">
      <alignment/>
      <protection/>
    </xf>
    <xf numFmtId="0" fontId="0" fillId="36" borderId="22" xfId="0" applyNumberFormat="1" applyFill="1" applyBorder="1" applyAlignment="1" applyProtection="1">
      <alignment/>
      <protection/>
    </xf>
    <xf numFmtId="0" fontId="0" fillId="37" borderId="22" xfId="0" applyNumberFormat="1" applyFill="1" applyBorder="1" applyAlignment="1" applyProtection="1">
      <alignment/>
      <protection/>
    </xf>
    <xf numFmtId="0" fontId="15" fillId="40" borderId="22" xfId="0" applyNumberFormat="1" applyFont="1" applyFill="1" applyBorder="1" applyAlignment="1" applyProtection="1">
      <alignment horizontal="center" vertical="center" wrapText="1"/>
      <protection/>
    </xf>
    <xf numFmtId="0" fontId="16" fillId="40" borderId="22" xfId="0" applyNumberFormat="1" applyFont="1" applyFill="1" applyBorder="1" applyAlignment="1" applyProtection="1">
      <alignment horizontal="center" vertical="center" wrapText="1"/>
      <protection/>
    </xf>
    <xf numFmtId="0" fontId="0" fillId="34" borderId="37" xfId="0" applyNumberFormat="1" applyFill="1" applyBorder="1" applyAlignment="1" applyProtection="1">
      <alignment/>
      <protection/>
    </xf>
    <xf numFmtId="0" fontId="0" fillId="35" borderId="32" xfId="0" applyNumberFormat="1" applyFill="1" applyBorder="1" applyAlignment="1" applyProtection="1">
      <alignment/>
      <protection/>
    </xf>
    <xf numFmtId="0" fontId="0" fillId="36" borderId="32" xfId="0" applyNumberFormat="1" applyFill="1" applyBorder="1" applyAlignment="1" applyProtection="1">
      <alignment/>
      <protection/>
    </xf>
    <xf numFmtId="0" fontId="0" fillId="37" borderId="32" xfId="0" applyNumberFormat="1" applyFill="1" applyBorder="1" applyAlignment="1" applyProtection="1">
      <alignment/>
      <protection/>
    </xf>
    <xf numFmtId="0" fontId="0" fillId="34" borderId="35" xfId="0" applyNumberFormat="1" applyFill="1" applyBorder="1" applyAlignment="1" applyProtection="1">
      <alignment/>
      <protection/>
    </xf>
    <xf numFmtId="0" fontId="0" fillId="35" borderId="34" xfId="0" applyNumberFormat="1" applyFill="1" applyBorder="1" applyAlignment="1" applyProtection="1">
      <alignment/>
      <protection/>
    </xf>
    <xf numFmtId="0" fontId="0" fillId="36" borderId="34" xfId="0" applyNumberFormat="1" applyFill="1" applyBorder="1" applyAlignment="1" applyProtection="1">
      <alignment/>
      <protection/>
    </xf>
    <xf numFmtId="0" fontId="0" fillId="37" borderId="34" xfId="0" applyNumberFormat="1" applyFill="1" applyBorder="1" applyAlignment="1" applyProtection="1">
      <alignment/>
      <protection/>
    </xf>
    <xf numFmtId="0" fontId="0" fillId="34" borderId="22" xfId="0" applyNumberFormat="1" applyFill="1" applyBorder="1" applyAlignment="1" applyProtection="1" quotePrefix="1">
      <alignment/>
      <protection/>
    </xf>
    <xf numFmtId="0" fontId="0" fillId="35" borderId="22" xfId="0" applyNumberFormat="1" applyFill="1" applyBorder="1" applyAlignment="1" applyProtection="1" quotePrefix="1">
      <alignment/>
      <protection/>
    </xf>
    <xf numFmtId="0" fontId="0" fillId="36" borderId="22" xfId="0" applyNumberFormat="1" applyFill="1" applyBorder="1" applyAlignment="1" applyProtection="1" quotePrefix="1">
      <alignment/>
      <protection/>
    </xf>
    <xf numFmtId="0" fontId="0" fillId="37" borderId="22" xfId="0" applyNumberFormat="1" applyFill="1" applyBorder="1" applyAlignment="1" applyProtection="1" quotePrefix="1">
      <alignment/>
      <protection/>
    </xf>
    <xf numFmtId="0" fontId="0" fillId="38" borderId="22" xfId="0" applyNumberFormat="1" applyFill="1" applyBorder="1" applyAlignment="1" applyProtection="1" quotePrefix="1">
      <alignment/>
      <protection hidden="1"/>
    </xf>
    <xf numFmtId="0" fontId="0" fillId="33" borderId="22" xfId="0" applyNumberFormat="1" applyFill="1" applyBorder="1" applyAlignment="1" applyProtection="1" quotePrefix="1">
      <alignment/>
      <protection/>
    </xf>
    <xf numFmtId="0" fontId="0" fillId="34" borderId="22" xfId="0" applyNumberFormat="1" applyFill="1" applyBorder="1" applyAlignment="1" applyProtection="1" quotePrefix="1">
      <alignment/>
      <protection hidden="1"/>
    </xf>
    <xf numFmtId="0" fontId="6" fillId="35" borderId="22" xfId="0" applyNumberFormat="1" applyFont="1" applyFill="1" applyBorder="1" applyAlignment="1" applyProtection="1" quotePrefix="1">
      <alignment/>
      <protection hidden="1"/>
    </xf>
    <xf numFmtId="0" fontId="6" fillId="34" borderId="22" xfId="0" applyNumberFormat="1" applyFont="1" applyFill="1" applyBorder="1" applyAlignment="1" applyProtection="1">
      <alignment/>
      <protection/>
    </xf>
    <xf numFmtId="0" fontId="6" fillId="35" borderId="22" xfId="0" applyNumberFormat="1" applyFont="1" applyFill="1" applyBorder="1" applyAlignment="1" applyProtection="1">
      <alignment/>
      <protection/>
    </xf>
    <xf numFmtId="0" fontId="6" fillId="33" borderId="22" xfId="0" applyNumberFormat="1" applyFont="1" applyFill="1" applyBorder="1" applyAlignment="1" applyProtection="1">
      <alignment/>
      <protection hidden="1"/>
    </xf>
    <xf numFmtId="0" fontId="6" fillId="36" borderId="22" xfId="0" applyNumberFormat="1" applyFont="1" applyFill="1" applyBorder="1" applyAlignment="1" applyProtection="1">
      <alignment/>
      <protection/>
    </xf>
    <xf numFmtId="0" fontId="6" fillId="37" borderId="22" xfId="0" applyNumberFormat="1" applyFont="1" applyFill="1" applyBorder="1" applyAlignment="1" applyProtection="1">
      <alignment/>
      <protection/>
    </xf>
    <xf numFmtId="0" fontId="6" fillId="38" borderId="22" xfId="0" applyNumberFormat="1" applyFont="1" applyFill="1" applyBorder="1" applyAlignment="1" applyProtection="1">
      <alignment/>
      <protection hidden="1"/>
    </xf>
    <xf numFmtId="0" fontId="6" fillId="34" borderId="22" xfId="0" applyNumberFormat="1" applyFont="1" applyFill="1" applyBorder="1" applyAlignment="1" applyProtection="1">
      <alignment/>
      <protection hidden="1"/>
    </xf>
    <xf numFmtId="0" fontId="6" fillId="33" borderId="22" xfId="0" applyNumberFormat="1" applyFont="1" applyFill="1" applyBorder="1" applyAlignment="1" applyProtection="1">
      <alignment/>
      <protection/>
    </xf>
    <xf numFmtId="49" fontId="85" fillId="0" borderId="22" xfId="0" applyNumberFormat="1" applyFont="1" applyFill="1" applyBorder="1" applyAlignment="1" applyProtection="1">
      <alignment horizontal="left" vertical="center" wrapText="1"/>
      <protection locked="0"/>
    </xf>
    <xf numFmtId="49" fontId="85" fillId="40" borderId="22" xfId="0" applyNumberFormat="1" applyFont="1" applyFill="1" applyBorder="1" applyAlignment="1" applyProtection="1">
      <alignment horizontal="left" vertical="center" wrapText="1"/>
      <protection/>
    </xf>
    <xf numFmtId="49" fontId="0" fillId="40" borderId="22" xfId="0" applyNumberFormat="1" applyFill="1" applyBorder="1" applyAlignment="1" applyProtection="1">
      <alignment horizontal="left" vertical="center" wrapText="1"/>
      <protection/>
    </xf>
    <xf numFmtId="49" fontId="15" fillId="40" borderId="22" xfId="0" applyNumberFormat="1" applyFont="1" applyFill="1" applyBorder="1" applyAlignment="1" applyProtection="1">
      <alignment horizontal="left" vertical="center" wrapText="1"/>
      <protection/>
    </xf>
    <xf numFmtId="49" fontId="5" fillId="0" borderId="22" xfId="0" applyNumberFormat="1" applyFont="1" applyFill="1" applyBorder="1" applyAlignment="1" applyProtection="1">
      <alignment horizontal="left" vertical="center" wrapText="1"/>
      <protection locked="0"/>
    </xf>
    <xf numFmtId="0" fontId="5" fillId="0" borderId="22" xfId="0" applyFont="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85" fillId="40" borderId="22" xfId="0" applyFont="1" applyFill="1" applyBorder="1" applyAlignment="1" applyProtection="1">
      <alignment horizontal="center" vertical="center"/>
      <protection/>
    </xf>
    <xf numFmtId="0" fontId="6" fillId="0" borderId="0" xfId="0" applyFont="1" applyAlignment="1">
      <alignment wrapText="1"/>
    </xf>
    <xf numFmtId="0" fontId="0" fillId="0" borderId="0" xfId="0" applyAlignment="1">
      <alignment/>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Font="1" applyAlignment="1">
      <alignment horizontal="left" wrapText="1" indent="1"/>
    </xf>
    <xf numFmtId="9" fontId="92" fillId="0" borderId="38" xfId="0" applyNumberFormat="1" applyFont="1" applyBorder="1" applyAlignment="1" applyProtection="1">
      <alignment horizontal="center" wrapText="1"/>
      <protection/>
    </xf>
    <xf numFmtId="9" fontId="92" fillId="0" borderId="39" xfId="0" applyNumberFormat="1" applyFont="1" applyBorder="1" applyAlignment="1" applyProtection="1">
      <alignment horizontal="center" wrapText="1"/>
      <protection/>
    </xf>
    <xf numFmtId="0" fontId="21" fillId="0" borderId="0" xfId="0" applyFont="1" applyAlignment="1" applyProtection="1">
      <alignment/>
      <protection/>
    </xf>
    <xf numFmtId="0" fontId="0" fillId="0" borderId="0" xfId="0" applyAlignment="1" applyProtection="1">
      <alignment/>
      <protection/>
    </xf>
    <xf numFmtId="0" fontId="12" fillId="0" borderId="0" xfId="0" applyFont="1" applyAlignment="1" applyProtection="1">
      <alignment horizontal="left" wrapText="1"/>
      <protection/>
    </xf>
    <xf numFmtId="0" fontId="33" fillId="0" borderId="0" xfId="0" applyFont="1" applyBorder="1" applyAlignment="1" applyProtection="1">
      <alignment horizontal="left" vertical="center" wrapText="1"/>
      <protection/>
    </xf>
    <xf numFmtId="0" fontId="23" fillId="0" borderId="0" xfId="0" applyFont="1"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Percent Complete by Milestone</a:t>
            </a:r>
          </a:p>
        </c:rich>
      </c:tx>
      <c:layout>
        <c:manualLayout>
          <c:xMode val="factor"/>
          <c:yMode val="factor"/>
          <c:x val="-0.00825"/>
          <c:y val="-0.037"/>
        </c:manualLayout>
      </c:layout>
      <c:spPr>
        <a:noFill/>
        <a:ln w="3175">
          <a:noFill/>
        </a:ln>
      </c:spPr>
    </c:title>
    <c:view3D>
      <c:rotX val="15"/>
      <c:hPercent val="50"/>
      <c:rotY val="20"/>
      <c:depthPercent val="100"/>
      <c:rAngAx val="1"/>
    </c:view3D>
    <c:plotArea>
      <c:layout>
        <c:manualLayout>
          <c:xMode val="edge"/>
          <c:yMode val="edge"/>
          <c:x val="0.0195"/>
          <c:y val="0.171"/>
          <c:w val="0.95825"/>
          <c:h val="0.793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Sheet4!$A$1:$F$1</c:f>
              <c:strCache>
                <c:ptCount val="6"/>
                <c:pt idx="0">
                  <c:v>MS 1</c:v>
                </c:pt>
                <c:pt idx="1">
                  <c:v>MS 2</c:v>
                </c:pt>
                <c:pt idx="2">
                  <c:v>MS 3</c:v>
                </c:pt>
                <c:pt idx="3">
                  <c:v>MS 4</c:v>
                </c:pt>
                <c:pt idx="4">
                  <c:v>MS 5</c:v>
                </c:pt>
                <c:pt idx="5">
                  <c:v>MS 6</c:v>
                </c:pt>
              </c:strCache>
            </c:strRef>
          </c:cat>
          <c:val>
            <c:numRef>
              <c:f>Sheet4!$A$2:$F$2</c:f>
              <c:numCache>
                <c:ptCount val="6"/>
                <c:pt idx="0">
                  <c:v>0</c:v>
                </c:pt>
                <c:pt idx="1">
                  <c:v>0</c:v>
                </c:pt>
                <c:pt idx="2">
                  <c:v>0</c:v>
                </c:pt>
                <c:pt idx="3">
                  <c:v>0</c:v>
                </c:pt>
                <c:pt idx="4">
                  <c:v>0</c:v>
                </c:pt>
                <c:pt idx="5">
                  <c:v>0</c:v>
                </c:pt>
              </c:numCache>
            </c:numRef>
          </c:val>
          <c:shape val="box"/>
        </c:ser>
        <c:gapWidth val="75"/>
        <c:shape val="box"/>
        <c:axId val="24832012"/>
        <c:axId val="22161517"/>
      </c:bar3DChart>
      <c:catAx>
        <c:axId val="24832012"/>
        <c:scaling>
          <c:orientation val="minMax"/>
        </c:scaling>
        <c:axPos val="b"/>
        <c:delete val="0"/>
        <c:numFmt formatCode="General" sourceLinked="1"/>
        <c:majorTickMark val="none"/>
        <c:minorTickMark val="none"/>
        <c:tickLblPos val="nextTo"/>
        <c:spPr>
          <a:ln w="3175">
            <a:solidFill>
              <a:srgbClr val="808080"/>
            </a:solidFill>
          </a:ln>
        </c:spPr>
        <c:crossAx val="22161517"/>
        <c:crosses val="autoZero"/>
        <c:auto val="1"/>
        <c:lblOffset val="100"/>
        <c:tickLblSkip val="1"/>
        <c:noMultiLvlLbl val="0"/>
      </c:catAx>
      <c:valAx>
        <c:axId val="22161517"/>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4832012"/>
        <c:crossesAt val="1"/>
        <c:crossBetween val="between"/>
        <c:dispUnits/>
        <c:minorUnit val="0.02000000000000001"/>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Estimated Date of Completion by Milestone</a:t>
            </a:r>
          </a:p>
        </c:rich>
      </c:tx>
      <c:layout>
        <c:manualLayout>
          <c:xMode val="factor"/>
          <c:yMode val="factor"/>
          <c:x val="-0.002"/>
          <c:y val="-0.01"/>
        </c:manualLayout>
      </c:layout>
      <c:spPr>
        <a:noFill/>
        <a:ln w="3175">
          <a:noFill/>
        </a:ln>
      </c:spPr>
    </c:title>
    <c:view3D>
      <c:rotX val="15"/>
      <c:hPercent val="66"/>
      <c:rotY val="20"/>
      <c:depthPercent val="100"/>
      <c:rAngAx val="1"/>
    </c:view3D>
    <c:plotArea>
      <c:layout>
        <c:manualLayout>
          <c:xMode val="edge"/>
          <c:yMode val="edge"/>
          <c:x val="0.0205"/>
          <c:y val="0.26625"/>
          <c:w val="0.84725"/>
          <c:h val="0.698"/>
        </c:manualLayout>
      </c:layout>
      <c:bar3DChart>
        <c:barDir val="col"/>
        <c:grouping val="clustered"/>
        <c:varyColors val="0"/>
        <c:ser>
          <c:idx val="0"/>
          <c:order val="0"/>
          <c:tx>
            <c:strRef>
              <c:f>Sheet4!$A$11</c:f>
              <c:strCache>
                <c:ptCount val="1"/>
                <c:pt idx="0">
                  <c:v>MS 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Sheet4!$A$12</c:f>
              <c:numCache>
                <c:ptCount val="1"/>
                <c:pt idx="0">
                  <c:v>0</c:v>
                </c:pt>
              </c:numCache>
            </c:numRef>
          </c:val>
          <c:shape val="box"/>
        </c:ser>
        <c:ser>
          <c:idx val="1"/>
          <c:order val="1"/>
          <c:tx>
            <c:strRef>
              <c:f>Sheet4!$B$11</c:f>
              <c:strCache>
                <c:ptCount val="1"/>
                <c:pt idx="0">
                  <c:v>MS 2</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Sheet4!$B$12</c:f>
              <c:numCache>
                <c:ptCount val="1"/>
                <c:pt idx="0">
                  <c:v>0</c:v>
                </c:pt>
              </c:numCache>
            </c:numRef>
          </c:val>
          <c:shape val="box"/>
        </c:ser>
        <c:ser>
          <c:idx val="2"/>
          <c:order val="2"/>
          <c:tx>
            <c:strRef>
              <c:f>Sheet4!$C$11</c:f>
              <c:strCache>
                <c:ptCount val="1"/>
                <c:pt idx="0">
                  <c:v>MS 3</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Sheet4!$C$12</c:f>
              <c:numCache>
                <c:ptCount val="1"/>
                <c:pt idx="0">
                  <c:v>0</c:v>
                </c:pt>
              </c:numCache>
            </c:numRef>
          </c:val>
          <c:shape val="box"/>
        </c:ser>
        <c:ser>
          <c:idx val="3"/>
          <c:order val="3"/>
          <c:tx>
            <c:strRef>
              <c:f>Sheet4!$D$11</c:f>
              <c:strCache>
                <c:ptCount val="1"/>
                <c:pt idx="0">
                  <c:v>MS 4</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Sheet4!$D$12</c:f>
              <c:numCache>
                <c:ptCount val="1"/>
                <c:pt idx="0">
                  <c:v>0</c:v>
                </c:pt>
              </c:numCache>
            </c:numRef>
          </c:val>
          <c:shape val="box"/>
        </c:ser>
        <c:ser>
          <c:idx val="4"/>
          <c:order val="4"/>
          <c:tx>
            <c:strRef>
              <c:f>Sheet4!$E$11</c:f>
              <c:strCache>
                <c:ptCount val="1"/>
                <c:pt idx="0">
                  <c:v>MS 5</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Sheet4!$E$12</c:f>
              <c:numCache>
                <c:ptCount val="1"/>
                <c:pt idx="0">
                  <c:v>0</c:v>
                </c:pt>
              </c:numCache>
            </c:numRef>
          </c:val>
          <c:shape val="box"/>
        </c:ser>
        <c:ser>
          <c:idx val="5"/>
          <c:order val="5"/>
          <c:tx>
            <c:strRef>
              <c:f>Sheet4!$F$11</c:f>
              <c:strCache>
                <c:ptCount val="1"/>
                <c:pt idx="0">
                  <c:v>MS 6</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Sheet4!$F$12</c:f>
              <c:numCache>
                <c:ptCount val="1"/>
                <c:pt idx="0">
                  <c:v>0</c:v>
                </c:pt>
              </c:numCache>
            </c:numRef>
          </c:val>
          <c:shape val="box"/>
        </c:ser>
        <c:shape val="box"/>
        <c:axId val="65235926"/>
        <c:axId val="50252423"/>
      </c:bar3DChart>
      <c:catAx>
        <c:axId val="65235926"/>
        <c:scaling>
          <c:orientation val="minMax"/>
        </c:scaling>
        <c:axPos val="b"/>
        <c:delete val="1"/>
        <c:majorTickMark val="out"/>
        <c:minorTickMark val="none"/>
        <c:tickLblPos val="none"/>
        <c:crossAx val="50252423"/>
        <c:crosses val="autoZero"/>
        <c:auto val="1"/>
        <c:lblOffset val="100"/>
        <c:tickLblSkip val="1"/>
        <c:noMultiLvlLbl val="0"/>
      </c:catAx>
      <c:valAx>
        <c:axId val="50252423"/>
        <c:scaling>
          <c:orientation val="minMax"/>
          <c:max val="41274"/>
          <c:min val="40694"/>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235926"/>
        <c:crossesAt val="1"/>
        <c:crossBetween val="between"/>
        <c:dispUnits/>
      </c:valAx>
      <c:spPr>
        <a:noFill/>
        <a:ln>
          <a:noFill/>
        </a:ln>
      </c:spPr>
    </c:plotArea>
    <c:legend>
      <c:legendPos val="r"/>
      <c:layout>
        <c:manualLayout>
          <c:xMode val="edge"/>
          <c:yMode val="edge"/>
          <c:x val="0.898"/>
          <c:y val="0.39875"/>
          <c:w val="0.09125"/>
          <c:h val="0.425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Estimated Date of Completion by Milestone</a:t>
            </a:r>
          </a:p>
        </c:rich>
      </c:tx>
      <c:layout>
        <c:manualLayout>
          <c:xMode val="factor"/>
          <c:yMode val="factor"/>
          <c:x val="-0.002"/>
          <c:y val="-0.01075"/>
        </c:manualLayout>
      </c:layout>
      <c:spPr>
        <a:noFill/>
        <a:ln w="3175">
          <a:noFill/>
        </a:ln>
      </c:spPr>
    </c:title>
    <c:view3D>
      <c:rotX val="15"/>
      <c:hPercent val="59"/>
      <c:rotY val="20"/>
      <c:depthPercent val="100"/>
      <c:rAngAx val="1"/>
    </c:view3D>
    <c:plotArea>
      <c:layout>
        <c:manualLayout>
          <c:xMode val="edge"/>
          <c:yMode val="edge"/>
          <c:x val="0.0205"/>
          <c:y val="0.2875"/>
          <c:w val="0.84725"/>
          <c:h val="0.67425"/>
        </c:manualLayout>
      </c:layout>
      <c:bar3DChart>
        <c:barDir val="col"/>
        <c:grouping val="clustered"/>
        <c:varyColors val="0"/>
        <c:ser>
          <c:idx val="0"/>
          <c:order val="0"/>
          <c:tx>
            <c:strRef>
              <c:f>Sheet4!$A$11</c:f>
              <c:strCache>
                <c:ptCount val="1"/>
                <c:pt idx="0">
                  <c:v>MS 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Sheet4!$A$12</c:f>
              <c:numCache/>
            </c:numRef>
          </c:val>
          <c:shape val="box"/>
        </c:ser>
        <c:ser>
          <c:idx val="1"/>
          <c:order val="1"/>
          <c:tx>
            <c:strRef>
              <c:f>Sheet4!$B$11</c:f>
              <c:strCache>
                <c:ptCount val="1"/>
                <c:pt idx="0">
                  <c:v>MS 2</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Sheet4!$B$12</c:f>
              <c:numCache/>
            </c:numRef>
          </c:val>
          <c:shape val="box"/>
        </c:ser>
        <c:ser>
          <c:idx val="2"/>
          <c:order val="2"/>
          <c:tx>
            <c:strRef>
              <c:f>Sheet4!$C$11</c:f>
              <c:strCache>
                <c:ptCount val="1"/>
                <c:pt idx="0">
                  <c:v>MS 3</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Sheet4!$C$12</c:f>
              <c:numCache/>
            </c:numRef>
          </c:val>
          <c:shape val="box"/>
        </c:ser>
        <c:ser>
          <c:idx val="3"/>
          <c:order val="3"/>
          <c:tx>
            <c:strRef>
              <c:f>Sheet4!$D$11</c:f>
              <c:strCache>
                <c:ptCount val="1"/>
                <c:pt idx="0">
                  <c:v>MS 4</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Sheet4!$D$12</c:f>
              <c:numCache/>
            </c:numRef>
          </c:val>
          <c:shape val="box"/>
        </c:ser>
        <c:ser>
          <c:idx val="4"/>
          <c:order val="4"/>
          <c:tx>
            <c:strRef>
              <c:f>Sheet4!$E$11</c:f>
              <c:strCache>
                <c:ptCount val="1"/>
                <c:pt idx="0">
                  <c:v>MS 5</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Sheet4!$E$12</c:f>
              <c:numCache/>
            </c:numRef>
          </c:val>
          <c:shape val="box"/>
        </c:ser>
        <c:ser>
          <c:idx val="5"/>
          <c:order val="5"/>
          <c:tx>
            <c:strRef>
              <c:f>Sheet4!$F$11</c:f>
              <c:strCache>
                <c:ptCount val="1"/>
                <c:pt idx="0">
                  <c:v>MS 6</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Sheet4!$F$12</c:f>
              <c:numCache/>
            </c:numRef>
          </c:val>
          <c:shape val="box"/>
        </c:ser>
        <c:shape val="box"/>
        <c:axId val="49618624"/>
        <c:axId val="43914433"/>
      </c:bar3DChart>
      <c:catAx>
        <c:axId val="49618624"/>
        <c:scaling>
          <c:orientation val="minMax"/>
        </c:scaling>
        <c:axPos val="b"/>
        <c:delete val="1"/>
        <c:majorTickMark val="out"/>
        <c:minorTickMark val="none"/>
        <c:tickLblPos val="none"/>
        <c:crossAx val="43914433"/>
        <c:crosses val="autoZero"/>
        <c:auto val="1"/>
        <c:lblOffset val="100"/>
        <c:tickLblSkip val="1"/>
        <c:noMultiLvlLbl val="0"/>
      </c:catAx>
      <c:valAx>
        <c:axId val="43914433"/>
        <c:scaling>
          <c:orientation val="minMax"/>
          <c:max val="41274"/>
          <c:min val="40724"/>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618624"/>
        <c:crossesAt val="1"/>
        <c:crossBetween val="between"/>
        <c:dispUnits/>
      </c:valAx>
      <c:spPr>
        <a:noFill/>
        <a:ln>
          <a:noFill/>
        </a:ln>
      </c:spPr>
    </c:plotArea>
    <c:legend>
      <c:legendPos val="r"/>
      <c:layout>
        <c:manualLayout>
          <c:xMode val="edge"/>
          <c:yMode val="edge"/>
          <c:x val="0.898"/>
          <c:y val="0.39075"/>
          <c:w val="0.09125"/>
          <c:h val="0.458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0</xdr:row>
      <xdr:rowOff>133350</xdr:rowOff>
    </xdr:from>
    <xdr:to>
      <xdr:col>7</xdr:col>
      <xdr:colOff>485775</xdr:colOff>
      <xdr:row>5</xdr:row>
      <xdr:rowOff>66675</xdr:rowOff>
    </xdr:to>
    <xdr:pic>
      <xdr:nvPicPr>
        <xdr:cNvPr id="1" name="Picture 1" descr="pcissc_logo-w trademark symbol.jpg"/>
        <xdr:cNvPicPr preferRelativeResize="1">
          <a:picLocks noChangeAspect="1"/>
        </xdr:cNvPicPr>
      </xdr:nvPicPr>
      <xdr:blipFill>
        <a:blip r:embed="rId1"/>
        <a:stretch>
          <a:fillRect/>
        </a:stretch>
      </xdr:blipFill>
      <xdr:spPr>
        <a:xfrm>
          <a:off x="1619250" y="133350"/>
          <a:ext cx="31337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6</xdr:col>
      <xdr:colOff>104775</xdr:colOff>
      <xdr:row>4</xdr:row>
      <xdr:rowOff>171450</xdr:rowOff>
    </xdr:to>
    <xdr:pic>
      <xdr:nvPicPr>
        <xdr:cNvPr id="1" name="Picture 4" descr="pcissc_logo-w trademark symbol.jpg"/>
        <xdr:cNvPicPr preferRelativeResize="1">
          <a:picLocks noChangeAspect="1"/>
        </xdr:cNvPicPr>
      </xdr:nvPicPr>
      <xdr:blipFill>
        <a:blip r:embed="rId1"/>
        <a:stretch>
          <a:fillRect/>
        </a:stretch>
      </xdr:blipFill>
      <xdr:spPr>
        <a:xfrm>
          <a:off x="6400800" y="0"/>
          <a:ext cx="3133725" cy="952500"/>
        </a:xfrm>
        <a:prstGeom prst="rect">
          <a:avLst/>
        </a:prstGeom>
        <a:noFill/>
        <a:ln w="9525" cmpd="sng">
          <a:noFill/>
        </a:ln>
      </xdr:spPr>
    </xdr:pic>
    <xdr:clientData/>
  </xdr:twoCellAnchor>
  <xdr:twoCellAnchor editAs="oneCell">
    <xdr:from>
      <xdr:col>3</xdr:col>
      <xdr:colOff>1152525</xdr:colOff>
      <xdr:row>40</xdr:row>
      <xdr:rowOff>19050</xdr:rowOff>
    </xdr:from>
    <xdr:to>
      <xdr:col>5</xdr:col>
      <xdr:colOff>895350</xdr:colOff>
      <xdr:row>44</xdr:row>
      <xdr:rowOff>19050</xdr:rowOff>
    </xdr:to>
    <xdr:pic>
      <xdr:nvPicPr>
        <xdr:cNvPr id="2" name="Picture 5" descr="pcissc_logo-w trademark symbol.jpg"/>
        <xdr:cNvPicPr preferRelativeResize="1">
          <a:picLocks noChangeAspect="1"/>
        </xdr:cNvPicPr>
      </xdr:nvPicPr>
      <xdr:blipFill>
        <a:blip r:embed="rId1"/>
        <a:stretch>
          <a:fillRect/>
        </a:stretch>
      </xdr:blipFill>
      <xdr:spPr>
        <a:xfrm>
          <a:off x="6067425" y="9429750"/>
          <a:ext cx="3133725" cy="952500"/>
        </a:xfrm>
        <a:prstGeom prst="rect">
          <a:avLst/>
        </a:prstGeom>
        <a:noFill/>
        <a:ln w="9525" cmpd="sng">
          <a:noFill/>
        </a:ln>
      </xdr:spPr>
    </xdr:pic>
    <xdr:clientData/>
  </xdr:twoCellAnchor>
  <xdr:twoCellAnchor>
    <xdr:from>
      <xdr:col>1</xdr:col>
      <xdr:colOff>0</xdr:colOff>
      <xdr:row>63</xdr:row>
      <xdr:rowOff>0</xdr:rowOff>
    </xdr:from>
    <xdr:to>
      <xdr:col>3</xdr:col>
      <xdr:colOff>923925</xdr:colOff>
      <xdr:row>65</xdr:row>
      <xdr:rowOff>38100</xdr:rowOff>
    </xdr:to>
    <xdr:pic>
      <xdr:nvPicPr>
        <xdr:cNvPr id="3" name="Picture 802" descr="logo strip"/>
        <xdr:cNvPicPr preferRelativeResize="1">
          <a:picLocks noChangeAspect="1"/>
        </xdr:cNvPicPr>
      </xdr:nvPicPr>
      <xdr:blipFill>
        <a:blip r:embed="rId2"/>
        <a:stretch>
          <a:fillRect/>
        </a:stretch>
      </xdr:blipFill>
      <xdr:spPr>
        <a:xfrm>
          <a:off x="304800" y="18526125"/>
          <a:ext cx="55340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7</xdr:col>
      <xdr:colOff>485775</xdr:colOff>
      <xdr:row>16</xdr:row>
      <xdr:rowOff>66675</xdr:rowOff>
    </xdr:to>
    <xdr:graphicFrame>
      <xdr:nvGraphicFramePr>
        <xdr:cNvPr id="1" name="Chart 4"/>
        <xdr:cNvGraphicFramePr/>
      </xdr:nvGraphicFramePr>
      <xdr:xfrm>
        <a:off x="0" y="190500"/>
        <a:ext cx="4752975" cy="29241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190500</xdr:rowOff>
    </xdr:from>
    <xdr:to>
      <xdr:col>15</xdr:col>
      <xdr:colOff>304800</xdr:colOff>
      <xdr:row>16</xdr:row>
      <xdr:rowOff>95250</xdr:rowOff>
    </xdr:to>
    <xdr:graphicFrame>
      <xdr:nvGraphicFramePr>
        <xdr:cNvPr id="2" name="Chart 3"/>
        <xdr:cNvGraphicFramePr/>
      </xdr:nvGraphicFramePr>
      <xdr:xfrm>
        <a:off x="4876800" y="190500"/>
        <a:ext cx="4572000" cy="29527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7</xdr:row>
      <xdr:rowOff>190500</xdr:rowOff>
    </xdr:from>
    <xdr:to>
      <xdr:col>14</xdr:col>
      <xdr:colOff>361950</xdr:colOff>
      <xdr:row>21</xdr:row>
      <xdr:rowOff>104775</xdr:rowOff>
    </xdr:to>
    <xdr:graphicFrame>
      <xdr:nvGraphicFramePr>
        <xdr:cNvPr id="1" name="Chart 4"/>
        <xdr:cNvGraphicFramePr/>
      </xdr:nvGraphicFramePr>
      <xdr:xfrm>
        <a:off x="5857875" y="167640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28"/>
  <sheetViews>
    <sheetView showGridLines="0" tabSelected="1" zoomScalePageLayoutView="0" workbookViewId="0" topLeftCell="A1">
      <selection activeCell="A1" sqref="A1"/>
    </sheetView>
  </sheetViews>
  <sheetFormatPr defaultColWidth="9.140625" defaultRowHeight="15"/>
  <sheetData>
    <row r="2" ht="16.5">
      <c r="C2" s="1"/>
    </row>
    <row r="3" ht="18.75" customHeight="1"/>
    <row r="7" spans="2:10" ht="18.75">
      <c r="B7" s="243" t="s">
        <v>343</v>
      </c>
      <c r="C7" s="244"/>
      <c r="D7" s="244"/>
      <c r="E7" s="244"/>
      <c r="F7" s="244"/>
      <c r="G7" s="244"/>
      <c r="H7" s="244"/>
      <c r="I7" s="244"/>
      <c r="J7" s="244"/>
    </row>
    <row r="8" spans="2:10" ht="18.75">
      <c r="B8" s="245" t="s">
        <v>0</v>
      </c>
      <c r="C8" s="245"/>
      <c r="D8" s="245"/>
      <c r="E8" s="245"/>
      <c r="F8" s="245"/>
      <c r="G8" s="245"/>
      <c r="H8" s="245"/>
      <c r="I8" s="242"/>
      <c r="J8" s="242"/>
    </row>
    <row r="9" spans="2:8" ht="15">
      <c r="B9" s="246"/>
      <c r="C9" s="246"/>
      <c r="D9" s="246"/>
      <c r="E9" s="246"/>
      <c r="F9" s="246"/>
      <c r="G9" s="246"/>
      <c r="H9" s="246"/>
    </row>
    <row r="10" spans="3:8" s="2" customFormat="1" ht="15">
      <c r="C10" s="3"/>
      <c r="D10" s="3"/>
      <c r="E10" s="3"/>
      <c r="F10" s="3"/>
      <c r="G10" s="3"/>
      <c r="H10" s="3"/>
    </row>
    <row r="11" spans="2:9" s="2" customFormat="1" ht="15">
      <c r="B11" s="4" t="s">
        <v>345</v>
      </c>
      <c r="C11" s="5"/>
      <c r="D11" s="5"/>
      <c r="E11" s="5"/>
      <c r="F11" s="5"/>
      <c r="G11" s="5"/>
      <c r="H11" s="5"/>
      <c r="I11" s="6"/>
    </row>
    <row r="12" spans="2:9" s="110" customFormat="1" ht="15">
      <c r="B12" s="7" t="s">
        <v>342</v>
      </c>
      <c r="C12" s="5"/>
      <c r="D12" s="5"/>
      <c r="E12" s="5"/>
      <c r="F12" s="5"/>
      <c r="G12" s="5"/>
      <c r="H12" s="5"/>
      <c r="I12" s="6"/>
    </row>
    <row r="13" spans="2:9" s="2" customFormat="1" ht="15">
      <c r="B13" s="7" t="s">
        <v>1</v>
      </c>
      <c r="C13" s="6"/>
      <c r="D13" s="6"/>
      <c r="E13" s="6"/>
      <c r="F13" s="6"/>
      <c r="G13" s="6"/>
      <c r="H13" s="6"/>
      <c r="I13" s="6"/>
    </row>
    <row r="14" spans="2:9" s="2" customFormat="1" ht="15">
      <c r="B14" s="7" t="s">
        <v>2</v>
      </c>
      <c r="C14" s="5"/>
      <c r="D14" s="5"/>
      <c r="E14" s="5"/>
      <c r="F14" s="5"/>
      <c r="G14" s="5"/>
      <c r="H14" s="5"/>
      <c r="I14" s="6"/>
    </row>
    <row r="15" spans="2:9" s="110" customFormat="1" ht="15">
      <c r="B15" s="7" t="s">
        <v>348</v>
      </c>
      <c r="C15" s="5"/>
      <c r="D15" s="5"/>
      <c r="E15" s="5"/>
      <c r="F15" s="5"/>
      <c r="G15" s="5"/>
      <c r="H15" s="5"/>
      <c r="I15" s="6"/>
    </row>
    <row r="16" spans="2:12" s="2" customFormat="1" ht="15">
      <c r="B16" s="6"/>
      <c r="C16" s="6"/>
      <c r="D16" s="6"/>
      <c r="E16" s="6"/>
      <c r="F16" s="6"/>
      <c r="G16" s="6"/>
      <c r="H16" s="6"/>
      <c r="I16" s="6"/>
      <c r="L16" s="8"/>
    </row>
    <row r="17" spans="2:12" s="2" customFormat="1" ht="15">
      <c r="B17" s="4" t="s">
        <v>3</v>
      </c>
      <c r="C17" s="5"/>
      <c r="D17" s="5"/>
      <c r="E17" s="5"/>
      <c r="F17" s="5"/>
      <c r="G17" s="5"/>
      <c r="H17" s="5"/>
      <c r="I17" s="6"/>
      <c r="L17" s="9"/>
    </row>
    <row r="18" spans="2:10" s="2" customFormat="1" ht="42" customHeight="1">
      <c r="B18" s="241" t="s">
        <v>4</v>
      </c>
      <c r="C18" s="241"/>
      <c r="D18" s="241"/>
      <c r="E18" s="241"/>
      <c r="F18" s="241"/>
      <c r="G18" s="241"/>
      <c r="H18" s="241"/>
      <c r="I18" s="241"/>
      <c r="J18" s="242"/>
    </row>
    <row r="19" spans="2:9" s="2" customFormat="1" ht="21" customHeight="1">
      <c r="B19" s="4" t="s">
        <v>5</v>
      </c>
      <c r="C19" s="6"/>
      <c r="D19" s="6"/>
      <c r="E19" s="6"/>
      <c r="F19" s="6"/>
      <c r="G19" s="6"/>
      <c r="H19" s="6"/>
      <c r="I19" s="6"/>
    </row>
    <row r="20" spans="2:10" s="2" customFormat="1" ht="75" customHeight="1">
      <c r="B20" s="241" t="s">
        <v>344</v>
      </c>
      <c r="C20" s="241"/>
      <c r="D20" s="241"/>
      <c r="E20" s="241"/>
      <c r="F20" s="241"/>
      <c r="G20" s="241"/>
      <c r="H20" s="241"/>
      <c r="I20" s="241"/>
      <c r="J20" s="242"/>
    </row>
    <row r="21" spans="2:9" s="2" customFormat="1" ht="24.75" customHeight="1">
      <c r="B21" s="4" t="s">
        <v>6</v>
      </c>
      <c r="C21" s="6"/>
      <c r="D21" s="6"/>
      <c r="E21" s="6"/>
      <c r="F21" s="6"/>
      <c r="G21" s="6"/>
      <c r="H21" s="6"/>
      <c r="I21" s="6"/>
    </row>
    <row r="22" spans="2:10" s="2" customFormat="1" ht="29.25" customHeight="1">
      <c r="B22" s="241" t="s">
        <v>63</v>
      </c>
      <c r="C22" s="241"/>
      <c r="D22" s="241"/>
      <c r="E22" s="241"/>
      <c r="F22" s="241"/>
      <c r="G22" s="241"/>
      <c r="H22" s="241"/>
      <c r="I22" s="241"/>
      <c r="J22" s="242"/>
    </row>
    <row r="23" spans="2:9" s="2" customFormat="1" ht="21.75" customHeight="1">
      <c r="B23" s="4" t="s">
        <v>7</v>
      </c>
      <c r="C23" s="6"/>
      <c r="D23" s="6"/>
      <c r="E23" s="6"/>
      <c r="F23" s="6"/>
      <c r="G23" s="6"/>
      <c r="H23" s="6"/>
      <c r="I23" s="6"/>
    </row>
    <row r="24" spans="2:10" s="2" customFormat="1" ht="74.25" customHeight="1">
      <c r="B24" s="241" t="s">
        <v>8</v>
      </c>
      <c r="C24" s="241"/>
      <c r="D24" s="241"/>
      <c r="E24" s="241"/>
      <c r="F24" s="241"/>
      <c r="G24" s="241"/>
      <c r="H24" s="241"/>
      <c r="I24" s="241"/>
      <c r="J24" s="242"/>
    </row>
    <row r="25" spans="2:9" s="2" customFormat="1" ht="30" customHeight="1">
      <c r="B25" s="4" t="s">
        <v>9</v>
      </c>
      <c r="C25" s="6"/>
      <c r="D25" s="6"/>
      <c r="E25" s="6"/>
      <c r="F25" s="6"/>
      <c r="G25" s="6"/>
      <c r="H25" s="6"/>
      <c r="I25" s="6"/>
    </row>
    <row r="26" spans="2:10" s="2" customFormat="1" ht="89.25" customHeight="1">
      <c r="B26" s="241" t="s">
        <v>10</v>
      </c>
      <c r="C26" s="241"/>
      <c r="D26" s="241"/>
      <c r="E26" s="241"/>
      <c r="F26" s="241"/>
      <c r="G26" s="241"/>
      <c r="H26" s="241"/>
      <c r="I26" s="241"/>
      <c r="J26" s="242"/>
    </row>
    <row r="27" spans="2:9" s="2" customFormat="1" ht="6" customHeight="1">
      <c r="B27" s="10"/>
      <c r="C27" s="6"/>
      <c r="D27" s="6"/>
      <c r="E27" s="6"/>
      <c r="F27" s="6"/>
      <c r="G27" s="6"/>
      <c r="H27" s="6"/>
      <c r="I27" s="6"/>
    </row>
    <row r="28" spans="2:10" s="2" customFormat="1" ht="89.25" customHeight="1">
      <c r="B28" s="241" t="s">
        <v>11</v>
      </c>
      <c r="C28" s="241"/>
      <c r="D28" s="241"/>
      <c r="E28" s="241"/>
      <c r="F28" s="241"/>
      <c r="G28" s="241"/>
      <c r="H28" s="241"/>
      <c r="I28" s="241"/>
      <c r="J28" s="242"/>
    </row>
    <row r="29" s="2" customFormat="1" ht="15"/>
    <row r="30" s="2" customFormat="1" ht="15"/>
    <row r="31" s="2" customFormat="1" ht="15"/>
    <row r="32" s="2" customFormat="1" ht="15"/>
    <row r="33" s="2" customFormat="1" ht="15"/>
    <row r="34" s="2" customFormat="1" ht="15"/>
    <row r="35" s="2" customFormat="1" ht="15"/>
    <row r="36" s="2" customFormat="1" ht="15"/>
    <row r="37" s="2" customFormat="1" ht="15"/>
    <row r="38" s="2" customFormat="1" ht="15"/>
  </sheetData>
  <sheetProtection password="B046" sheet="1" objects="1" scenarios="1"/>
  <mergeCells count="9">
    <mergeCell ref="B24:J24"/>
    <mergeCell ref="B26:J26"/>
    <mergeCell ref="B28:J28"/>
    <mergeCell ref="B7:J7"/>
    <mergeCell ref="B8:J8"/>
    <mergeCell ref="B9:H9"/>
    <mergeCell ref="B18:J18"/>
    <mergeCell ref="B20:J20"/>
    <mergeCell ref="B22:J22"/>
  </mergeCells>
  <printOptions/>
  <pageMargins left="0.7" right="0.7" top="0.75" bottom="0.75" header="0.3" footer="0.3"/>
  <pageSetup horizontalDpi="600" verticalDpi="600" orientation="portrait" scale="98" r:id="rId2"/>
  <headerFooter>
    <oddFooter>&amp;L&amp;9PCI Security Standards Council &amp;XTM&amp;R&amp;9PCI SSC Prioritized Approach for DSS 1.2</oddFooter>
  </headerFooter>
  <drawing r:id="rId1"/>
</worksheet>
</file>

<file path=xl/worksheets/sheet2.xml><?xml version="1.0" encoding="utf-8"?>
<worksheet xmlns="http://schemas.openxmlformats.org/spreadsheetml/2006/main" xmlns:r="http://schemas.openxmlformats.org/officeDocument/2006/relationships">
  <dimension ref="A4:G12"/>
  <sheetViews>
    <sheetView zoomScalePageLayoutView="0" workbookViewId="0" topLeftCell="A1">
      <selection activeCell="G33" sqref="G33"/>
    </sheetView>
  </sheetViews>
  <sheetFormatPr defaultColWidth="9.140625" defaultRowHeight="15"/>
  <sheetData>
    <row r="4" spans="1:7" ht="15">
      <c r="A4" s="61" t="s">
        <v>75</v>
      </c>
      <c r="B4" s="61" t="s">
        <v>76</v>
      </c>
      <c r="C4" s="61" t="s">
        <v>77</v>
      </c>
      <c r="D4" s="61" t="s">
        <v>78</v>
      </c>
      <c r="E4" s="61" t="s">
        <v>79</v>
      </c>
      <c r="F4" s="61" t="s">
        <v>80</v>
      </c>
      <c r="G4" s="61" t="s">
        <v>81</v>
      </c>
    </row>
    <row r="5" spans="1:7" ht="15">
      <c r="A5" s="62">
        <v>1</v>
      </c>
      <c r="B5" s="63">
        <v>9</v>
      </c>
      <c r="C5" s="63"/>
      <c r="D5" s="63"/>
      <c r="E5" s="63"/>
      <c r="F5" s="63"/>
      <c r="G5" s="63"/>
    </row>
    <row r="6" spans="1:7" ht="15">
      <c r="A6" s="62">
        <v>2</v>
      </c>
      <c r="B6" s="63"/>
      <c r="C6" s="63">
        <v>32</v>
      </c>
      <c r="D6" s="63"/>
      <c r="E6" s="63"/>
      <c r="F6" s="63"/>
      <c r="G6" s="63"/>
    </row>
    <row r="7" spans="1:7" ht="15">
      <c r="A7" s="62">
        <v>3</v>
      </c>
      <c r="B7" s="63"/>
      <c r="C7" s="63"/>
      <c r="D7" s="63">
        <v>28</v>
      </c>
      <c r="E7" s="63"/>
      <c r="F7" s="63"/>
      <c r="G7" s="63">
        <v>2</v>
      </c>
    </row>
    <row r="8" spans="1:7" ht="15">
      <c r="A8" s="62">
        <v>4</v>
      </c>
      <c r="B8" s="63"/>
      <c r="C8" s="63"/>
      <c r="D8" s="63"/>
      <c r="E8" s="63">
        <v>48</v>
      </c>
      <c r="F8" s="63"/>
      <c r="G8" s="63"/>
    </row>
    <row r="9" spans="1:7" ht="15">
      <c r="A9" s="62">
        <v>5</v>
      </c>
      <c r="B9" s="63"/>
      <c r="C9" s="63"/>
      <c r="D9" s="63"/>
      <c r="E9" s="63"/>
      <c r="F9" s="63">
        <v>31</v>
      </c>
      <c r="G9" s="63"/>
    </row>
    <row r="10" spans="1:7" ht="15">
      <c r="A10" s="62">
        <v>6</v>
      </c>
      <c r="B10" s="63"/>
      <c r="C10" s="63"/>
      <c r="D10" s="63"/>
      <c r="E10" s="63"/>
      <c r="F10" s="63"/>
      <c r="G10" s="63">
        <v>44</v>
      </c>
    </row>
    <row r="11" spans="1:7" ht="15">
      <c r="A11" s="62" t="s">
        <v>82</v>
      </c>
      <c r="B11" s="63">
        <v>1</v>
      </c>
      <c r="C11" s="63">
        <v>1</v>
      </c>
      <c r="D11" s="63">
        <v>1</v>
      </c>
      <c r="E11" s="63">
        <v>1</v>
      </c>
      <c r="F11" s="63">
        <v>1</v>
      </c>
      <c r="G11" s="63">
        <v>1</v>
      </c>
    </row>
    <row r="12" spans="1:7" ht="15">
      <c r="A12" s="64" t="s">
        <v>83</v>
      </c>
      <c r="B12" s="65">
        <v>10</v>
      </c>
      <c r="C12" s="65">
        <v>33</v>
      </c>
      <c r="D12" s="65">
        <v>29</v>
      </c>
      <c r="E12" s="65">
        <v>49</v>
      </c>
      <c r="F12" s="65">
        <v>32</v>
      </c>
      <c r="G12" s="65">
        <v>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10" sqref="G10"/>
    </sheetView>
  </sheetViews>
  <sheetFormatPr defaultColWidth="9.140625" defaultRowHeight="15"/>
  <cols>
    <col min="1" max="1" width="49.57421875" style="16" customWidth="1"/>
    <col min="2" max="2" width="12.7109375" style="16" customWidth="1"/>
    <col min="3" max="3" width="18.8515625" style="19" customWidth="1"/>
    <col min="4" max="4" width="20.7109375" style="59" customWidth="1"/>
    <col min="5" max="5" width="12.7109375" style="20" customWidth="1"/>
    <col min="6" max="6" width="12.7109375" style="21" customWidth="1"/>
    <col min="7" max="7" width="10.421875" style="22" customWidth="1"/>
    <col min="8" max="8" width="10.421875" style="23" customWidth="1"/>
    <col min="9" max="9" width="10.421875" style="24" customWidth="1"/>
    <col min="10" max="10" width="10.421875" style="25" customWidth="1"/>
    <col min="11" max="11" width="10.421875" style="18" customWidth="1"/>
    <col min="12" max="24" width="9.140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I65536"/>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47.28125" style="112" customWidth="1"/>
    <col min="2" max="2" width="12.7109375" style="16" customWidth="1"/>
    <col min="3" max="3" width="19.57421875" style="72" customWidth="1"/>
    <col min="4" max="4" width="22.421875" style="97" customWidth="1"/>
    <col min="5" max="5" width="20.7109375" style="120" customWidth="1"/>
    <col min="6" max="6" width="34.00390625" style="120" customWidth="1"/>
    <col min="7" max="7" width="12.7109375" style="192" hidden="1" customWidth="1"/>
    <col min="8" max="8" width="12.7109375" style="191" hidden="1" customWidth="1"/>
    <col min="9" max="12" width="10.421875" style="191" hidden="1" customWidth="1"/>
    <col min="13" max="13" width="10.421875" style="158" hidden="1" customWidth="1"/>
    <col min="14" max="14" width="23.140625" style="0" hidden="1" customWidth="1"/>
    <col min="15" max="15" width="23.28125" style="18" hidden="1" customWidth="1"/>
    <col min="16" max="31" width="23.140625" style="0" hidden="1" customWidth="1"/>
    <col min="32" max="36" width="9.140625" style="0" hidden="1" customWidth="1"/>
    <col min="37" max="40" width="9.140625" style="0" customWidth="1"/>
  </cols>
  <sheetData>
    <row r="1" spans="4:12" ht="39.75" customHeight="1" thickBot="1">
      <c r="D1" s="247" t="s">
        <v>91</v>
      </c>
      <c r="E1" s="248"/>
      <c r="F1" s="129"/>
      <c r="G1" s="152"/>
      <c r="H1" s="153"/>
      <c r="I1" s="154"/>
      <c r="J1" s="155"/>
      <c r="K1" s="156"/>
      <c r="L1" s="157"/>
    </row>
    <row r="2" spans="1:32" ht="54.75">
      <c r="A2" s="147" t="s">
        <v>67</v>
      </c>
      <c r="B2" s="147" t="s">
        <v>12</v>
      </c>
      <c r="C2" s="148" t="s">
        <v>346</v>
      </c>
      <c r="D2" s="149" t="s">
        <v>92</v>
      </c>
      <c r="E2" s="150" t="s">
        <v>50</v>
      </c>
      <c r="F2" s="151" t="s">
        <v>351</v>
      </c>
      <c r="G2" s="159" t="s">
        <v>13</v>
      </c>
      <c r="H2" s="160" t="s">
        <v>14</v>
      </c>
      <c r="I2" s="161" t="s">
        <v>15</v>
      </c>
      <c r="J2" s="162" t="s">
        <v>16</v>
      </c>
      <c r="K2" s="163" t="s">
        <v>17</v>
      </c>
      <c r="L2" s="164" t="s">
        <v>18</v>
      </c>
      <c r="M2" s="165" t="s">
        <v>19</v>
      </c>
      <c r="N2" s="108" t="s">
        <v>130</v>
      </c>
      <c r="O2" s="108" t="s">
        <v>131</v>
      </c>
      <c r="P2" s="108" t="s">
        <v>132</v>
      </c>
      <c r="Q2" s="108" t="s">
        <v>133</v>
      </c>
      <c r="R2" s="108" t="s">
        <v>134</v>
      </c>
      <c r="S2" s="108" t="s">
        <v>135</v>
      </c>
      <c r="T2" s="108" t="s">
        <v>136</v>
      </c>
      <c r="U2" s="108" t="s">
        <v>137</v>
      </c>
      <c r="V2" s="108" t="s">
        <v>138</v>
      </c>
      <c r="W2" s="108" t="s">
        <v>139</v>
      </c>
      <c r="X2" s="108" t="s">
        <v>140</v>
      </c>
      <c r="Y2" s="108" t="s">
        <v>141</v>
      </c>
      <c r="Z2" s="108" t="s">
        <v>142</v>
      </c>
      <c r="AA2" s="108" t="s">
        <v>143</v>
      </c>
      <c r="AB2" s="108" t="s">
        <v>144</v>
      </c>
      <c r="AC2" s="108" t="s">
        <v>145</v>
      </c>
      <c r="AD2" s="108" t="s">
        <v>146</v>
      </c>
      <c r="AE2" s="108" t="s">
        <v>147</v>
      </c>
      <c r="AF2" s="108"/>
    </row>
    <row r="3" spans="1:35" ht="42.75">
      <c r="A3" s="113" t="s">
        <v>68</v>
      </c>
      <c r="B3" s="67"/>
      <c r="C3" s="198"/>
      <c r="D3" s="198"/>
      <c r="E3" s="197"/>
      <c r="F3" s="234"/>
      <c r="G3" s="166"/>
      <c r="H3" s="166"/>
      <c r="I3" s="166"/>
      <c r="J3" s="166"/>
      <c r="K3" s="166"/>
      <c r="L3" s="166"/>
      <c r="M3" s="166"/>
      <c r="N3" s="98" t="s">
        <v>96</v>
      </c>
      <c r="O3" s="98" t="s">
        <v>97</v>
      </c>
      <c r="P3" s="98" t="s">
        <v>98</v>
      </c>
      <c r="Q3" s="98" t="s">
        <v>99</v>
      </c>
      <c r="R3" s="98" t="s">
        <v>100</v>
      </c>
      <c r="S3" s="98" t="s">
        <v>101</v>
      </c>
      <c r="T3" s="98"/>
      <c r="U3" s="98"/>
      <c r="V3" s="98"/>
      <c r="W3" s="98"/>
      <c r="X3" s="98"/>
      <c r="Y3" s="98"/>
      <c r="Z3" s="98"/>
      <c r="AA3" s="98"/>
      <c r="AB3" s="98"/>
      <c r="AC3" s="98"/>
      <c r="AD3" s="98"/>
      <c r="AE3" s="98"/>
      <c r="AH3" t="s">
        <v>61</v>
      </c>
      <c r="AI3" s="66" t="s">
        <v>93</v>
      </c>
    </row>
    <row r="4" spans="1:35" ht="60">
      <c r="A4" s="88" t="s">
        <v>152</v>
      </c>
      <c r="B4" s="74">
        <v>6</v>
      </c>
      <c r="C4" s="75"/>
      <c r="D4" s="130"/>
      <c r="E4" s="140"/>
      <c r="F4" s="233"/>
      <c r="G4" s="202">
        <v>0</v>
      </c>
      <c r="H4" s="203">
        <v>0</v>
      </c>
      <c r="I4" s="204">
        <v>0</v>
      </c>
      <c r="J4" s="205">
        <v>0</v>
      </c>
      <c r="K4" s="206">
        <v>0</v>
      </c>
      <c r="L4" s="167">
        <f>IF(C4="Yes",1,0)</f>
        <v>0</v>
      </c>
      <c r="M4" s="168">
        <f aca="true" t="shared" si="0" ref="M4:M68">SUM(G4:L4)</f>
        <v>0</v>
      </c>
      <c r="N4" s="99">
        <f>IF($B4=1,$E4,"")</f>
      </c>
      <c r="O4" s="99">
        <f>IF($B4=2,$E4,"")</f>
      </c>
      <c r="P4" s="99">
        <f>IF($B4=3,$E4,"")</f>
      </c>
      <c r="Q4" s="99">
        <f>IF($B4=4,$E4,"")</f>
      </c>
      <c r="R4" s="99">
        <f>IF($B4=5,$E4,"")</f>
      </c>
      <c r="S4" s="99">
        <f>IF($B4=6,$E4,"")</f>
        <v>0</v>
      </c>
      <c r="T4" s="99" t="str">
        <f>IF(AND(C4="Yes",E4=""),"CORRECT",IF(C4="No","CORRECT",IF(B4=1,"ERROR 1","N/A")))</f>
        <v>N/A</v>
      </c>
      <c r="U4" s="99" t="str">
        <f>IF(AND(C4="Yes",E4=""),"CORRECT",IF(C4="No","CORRECT",IF(B4=2,"ERROR 1","N/A")))</f>
        <v>N/A</v>
      </c>
      <c r="V4" s="99" t="str">
        <f>IF(AND(C4="Yes",E4=""),"CORRECT",IF(C4="No","CORRECT",IF(B4=3,"ERROR 1","N/A")))</f>
        <v>N/A</v>
      </c>
      <c r="W4" s="99" t="str">
        <f>IF(AND(C4="Yes",E4=""),"CORRECT",IF(C4="No","CORRECT",IF(B4=4,"ERROR 1","N/A")))</f>
        <v>N/A</v>
      </c>
      <c r="X4" s="99" t="str">
        <f>IF(AND(C4="Yes",E4=""),"CORRECT",IF(C4="No","CORRECT",IF(B4=5,"ERROR 1","N/A")))</f>
        <v>N/A</v>
      </c>
      <c r="Y4" s="99" t="str">
        <f>IF(AND(C4="Yes",E4=""),"CORRECT",IF(C4="No","CORRECT",IF(B4=6,"ERROR 1","N/A")))</f>
        <v>ERROR 1</v>
      </c>
      <c r="Z4" s="99" t="str">
        <f>IF(AND(C4="No",E4=""),IF(B4=1,"ERROR 2","N/A"),"CORRECT")</f>
        <v>CORRECT</v>
      </c>
      <c r="AA4" s="99" t="str">
        <f>IF(AND(C4="No",E4=""),IF(B4=2,"ERROR 2","N/A"),"CORRECT")</f>
        <v>CORRECT</v>
      </c>
      <c r="AB4" s="99" t="str">
        <f>IF(AND(C4="No",E4=""),IF(B4=3,"ERROR 2","N/A"),"CORRECT")</f>
        <v>CORRECT</v>
      </c>
      <c r="AC4" s="99" t="str">
        <f>IF(AND(C4="No",E4=""),IF(B4=4,"ERROR 2","N/A"),"CORRECT")</f>
        <v>CORRECT</v>
      </c>
      <c r="AD4" s="99" t="str">
        <f>IF(AND(C4="No",E4=""),IF(B4=5,"ERROR 2","N/A"),"CORRECT")</f>
        <v>CORRECT</v>
      </c>
      <c r="AE4" s="99" t="str">
        <f>IF(AND(C4="No",E4=""),IF(B4=6,"ERROR 2","N/A"),"CORRECT")</f>
        <v>CORRECT</v>
      </c>
      <c r="AF4" s="68"/>
      <c r="AG4" s="68"/>
      <c r="AH4" t="s">
        <v>62</v>
      </c>
      <c r="AI4" s="66" t="s">
        <v>94</v>
      </c>
    </row>
    <row r="5" spans="1:35" ht="24">
      <c r="A5" s="88" t="s">
        <v>153</v>
      </c>
      <c r="B5" s="76">
        <v>1</v>
      </c>
      <c r="C5" s="75"/>
      <c r="D5" s="130"/>
      <c r="E5" s="140"/>
      <c r="F5" s="233"/>
      <c r="G5" s="169">
        <f>IF(C5="Yes",1,0)</f>
        <v>0</v>
      </c>
      <c r="H5" s="170">
        <v>0</v>
      </c>
      <c r="I5" s="204">
        <v>0</v>
      </c>
      <c r="J5" s="205">
        <v>0</v>
      </c>
      <c r="K5" s="206">
        <v>0</v>
      </c>
      <c r="L5" s="167">
        <v>0</v>
      </c>
      <c r="M5" s="168">
        <f t="shared" si="0"/>
        <v>0</v>
      </c>
      <c r="N5" s="99">
        <f aca="true" t="shared" si="1" ref="N5:N68">IF($B5=1,$E5,"")</f>
        <v>0</v>
      </c>
      <c r="O5" s="99">
        <f aca="true" t="shared" si="2" ref="O5:O68">IF($B5=2,$E5,"")</f>
      </c>
      <c r="P5" s="99">
        <f aca="true" t="shared" si="3" ref="P5:P68">IF($B5=3,$E5,"")</f>
      </c>
      <c r="Q5" s="99">
        <f aca="true" t="shared" si="4" ref="Q5:Q68">IF($B5=4,$E5,"")</f>
      </c>
      <c r="R5" s="99">
        <f aca="true" t="shared" si="5" ref="R5:R68">IF($B5=5,$E5,"")</f>
      </c>
      <c r="S5" s="99">
        <f aca="true" t="shared" si="6" ref="S5:S68">IF($B5=6,$E5,"")</f>
      </c>
      <c r="T5" s="99" t="str">
        <f aca="true" t="shared" si="7" ref="T5:T10">IF(AND(C5="Yes",E5=""),"CORRECT",IF(C5="No","CORRECT",IF(B5=1,"ERROR 1","N/A")))</f>
        <v>ERROR 1</v>
      </c>
      <c r="U5" s="99" t="str">
        <f aca="true" t="shared" si="8" ref="U5:U10">IF(AND(C5="Yes",E5=""),"CORRECT",IF(C5="No","CORRECT",IF(B5=2,"ERROR 1","N/A")))</f>
        <v>N/A</v>
      </c>
      <c r="V5" s="99" t="str">
        <f aca="true" t="shared" si="9" ref="V5:V10">IF(AND(C5="Yes",E5=""),"CORRECT",IF(C5="No","CORRECT",IF(B5=3,"ERROR 1","N/A")))</f>
        <v>N/A</v>
      </c>
      <c r="W5" s="99" t="str">
        <f aca="true" t="shared" si="10" ref="W5:W10">IF(AND(C5="Yes",E5=""),"CORRECT",IF(C5="No","CORRECT",IF(B5=4,"ERROR 1","N/A")))</f>
        <v>N/A</v>
      </c>
      <c r="X5" s="99" t="str">
        <f aca="true" t="shared" si="11" ref="X5:X10">IF(AND(C5="Yes",E5=""),"CORRECT",IF(C5="No","CORRECT",IF(B5=5,"ERROR 1","N/A")))</f>
        <v>N/A</v>
      </c>
      <c r="Y5" s="99" t="str">
        <f aca="true" t="shared" si="12" ref="Y5:Y10">IF(AND(C5="Yes",E5=""),"CORRECT",IF(C5="No","CORRECT",IF(B5=6,"ERROR 1","N/A")))</f>
        <v>N/A</v>
      </c>
      <c r="Z5" s="99" t="str">
        <f aca="true" t="shared" si="13" ref="Z5:Z68">IF(AND(C5="No",E5=""),IF(B5=1,"ERROR 2","N/A"),"CORRECT")</f>
        <v>CORRECT</v>
      </c>
      <c r="AA5" s="99" t="str">
        <f aca="true" t="shared" si="14" ref="AA5:AA68">IF(AND(C5="No",E5=""),IF(B5=2,"ERROR 2","N/A"),"CORRECT")</f>
        <v>CORRECT</v>
      </c>
      <c r="AB5" s="99" t="str">
        <f aca="true" t="shared" si="15" ref="AB5:AB68">IF(AND(C5="No",E5=""),IF(B5=3,"ERROR 2","N/A"),"CORRECT")</f>
        <v>CORRECT</v>
      </c>
      <c r="AC5" s="99" t="str">
        <f aca="true" t="shared" si="16" ref="AC5:AC68">IF(AND(C5="No",E5=""),IF(B5=4,"ERROR 2","N/A"),"CORRECT")</f>
        <v>CORRECT</v>
      </c>
      <c r="AD5" s="99" t="str">
        <f aca="true" t="shared" si="17" ref="AD5:AD68">IF(AND(C5="No",E5=""),IF(B5=5,"ERROR 2","N/A"),"CORRECT")</f>
        <v>CORRECT</v>
      </c>
      <c r="AE5" s="99" t="str">
        <f aca="true" t="shared" si="18" ref="AE5:AE68">IF(AND(C5="No",E5=""),IF(B5=6,"ERROR 2","N/A"),"CORRECT")</f>
        <v>CORRECT</v>
      </c>
      <c r="AF5" s="68"/>
      <c r="AG5" s="68"/>
      <c r="AI5" s="66" t="s">
        <v>95</v>
      </c>
    </row>
    <row r="6" spans="1:33" ht="36">
      <c r="A6" s="88" t="s">
        <v>154</v>
      </c>
      <c r="B6" s="77">
        <v>2</v>
      </c>
      <c r="C6" s="75"/>
      <c r="D6" s="130"/>
      <c r="E6" s="140"/>
      <c r="F6" s="233"/>
      <c r="G6" s="169">
        <v>0</v>
      </c>
      <c r="H6" s="171">
        <f>IF(C6="Yes",1,0)</f>
        <v>0</v>
      </c>
      <c r="I6" s="204">
        <v>0</v>
      </c>
      <c r="J6" s="205">
        <v>0</v>
      </c>
      <c r="K6" s="206">
        <v>0</v>
      </c>
      <c r="L6" s="167">
        <v>0</v>
      </c>
      <c r="M6" s="168">
        <f t="shared" si="0"/>
        <v>0</v>
      </c>
      <c r="N6" s="99">
        <f t="shared" si="1"/>
      </c>
      <c r="O6" s="99">
        <f t="shared" si="2"/>
        <v>0</v>
      </c>
      <c r="P6" s="99">
        <f t="shared" si="3"/>
      </c>
      <c r="Q6" s="99">
        <f t="shared" si="4"/>
      </c>
      <c r="R6" s="99">
        <f t="shared" si="5"/>
      </c>
      <c r="S6" s="99">
        <f t="shared" si="6"/>
      </c>
      <c r="T6" s="99" t="str">
        <f t="shared" si="7"/>
        <v>N/A</v>
      </c>
      <c r="U6" s="99" t="str">
        <f t="shared" si="8"/>
        <v>ERROR 1</v>
      </c>
      <c r="V6" s="99" t="str">
        <f t="shared" si="9"/>
        <v>N/A</v>
      </c>
      <c r="W6" s="99" t="str">
        <f t="shared" si="10"/>
        <v>N/A</v>
      </c>
      <c r="X6" s="99" t="str">
        <f t="shared" si="11"/>
        <v>N/A</v>
      </c>
      <c r="Y6" s="99" t="str">
        <f t="shared" si="12"/>
        <v>N/A</v>
      </c>
      <c r="Z6" s="99" t="str">
        <f t="shared" si="13"/>
        <v>CORRECT</v>
      </c>
      <c r="AA6" s="99" t="str">
        <f t="shared" si="14"/>
        <v>CORRECT</v>
      </c>
      <c r="AB6" s="99" t="str">
        <f t="shared" si="15"/>
        <v>CORRECT</v>
      </c>
      <c r="AC6" s="99" t="str">
        <f t="shared" si="16"/>
        <v>CORRECT</v>
      </c>
      <c r="AD6" s="99" t="str">
        <f t="shared" si="17"/>
        <v>CORRECT</v>
      </c>
      <c r="AE6" s="99" t="str">
        <f t="shared" si="18"/>
        <v>CORRECT</v>
      </c>
      <c r="AF6" s="68"/>
      <c r="AG6" s="68"/>
    </row>
    <row r="7" spans="1:33" ht="24">
      <c r="A7" s="88" t="s">
        <v>155</v>
      </c>
      <c r="B7" s="74">
        <v>6</v>
      </c>
      <c r="C7" s="75"/>
      <c r="D7" s="130"/>
      <c r="E7" s="140"/>
      <c r="F7" s="233"/>
      <c r="G7" s="202">
        <v>0</v>
      </c>
      <c r="H7" s="203">
        <v>0</v>
      </c>
      <c r="I7" s="204">
        <v>0</v>
      </c>
      <c r="J7" s="205">
        <v>0</v>
      </c>
      <c r="K7" s="206">
        <v>0</v>
      </c>
      <c r="L7" s="167">
        <f>IF(C7="Yes",1,0)</f>
        <v>0</v>
      </c>
      <c r="M7" s="168">
        <f t="shared" si="0"/>
        <v>0</v>
      </c>
      <c r="N7" s="99">
        <f t="shared" si="1"/>
      </c>
      <c r="O7" s="99">
        <f t="shared" si="2"/>
      </c>
      <c r="P7" s="99">
        <f t="shared" si="3"/>
      </c>
      <c r="Q7" s="99">
        <f t="shared" si="4"/>
      </c>
      <c r="R7" s="99">
        <f t="shared" si="5"/>
      </c>
      <c r="S7" s="99">
        <f t="shared" si="6"/>
        <v>0</v>
      </c>
      <c r="T7" s="99" t="str">
        <f t="shared" si="7"/>
        <v>N/A</v>
      </c>
      <c r="U7" s="99" t="str">
        <f t="shared" si="8"/>
        <v>N/A</v>
      </c>
      <c r="V7" s="99" t="str">
        <f t="shared" si="9"/>
        <v>N/A</v>
      </c>
      <c r="W7" s="99" t="str">
        <f t="shared" si="10"/>
        <v>N/A</v>
      </c>
      <c r="X7" s="99" t="str">
        <f t="shared" si="11"/>
        <v>N/A</v>
      </c>
      <c r="Y7" s="99" t="str">
        <f t="shared" si="12"/>
        <v>ERROR 1</v>
      </c>
      <c r="Z7" s="99" t="str">
        <f t="shared" si="13"/>
        <v>CORRECT</v>
      </c>
      <c r="AA7" s="99" t="str">
        <f t="shared" si="14"/>
        <v>CORRECT</v>
      </c>
      <c r="AB7" s="99" t="str">
        <f t="shared" si="15"/>
        <v>CORRECT</v>
      </c>
      <c r="AC7" s="99" t="str">
        <f t="shared" si="16"/>
        <v>CORRECT</v>
      </c>
      <c r="AD7" s="99" t="str">
        <f t="shared" si="17"/>
        <v>CORRECT</v>
      </c>
      <c r="AE7" s="99" t="str">
        <f t="shared" si="18"/>
        <v>CORRECT</v>
      </c>
      <c r="AF7" s="68"/>
      <c r="AG7" s="68"/>
    </row>
    <row r="8" spans="1:33" ht="48">
      <c r="A8" s="88" t="s">
        <v>156</v>
      </c>
      <c r="B8" s="77">
        <v>2</v>
      </c>
      <c r="C8" s="75"/>
      <c r="D8" s="130"/>
      <c r="E8" s="140"/>
      <c r="F8" s="233"/>
      <c r="G8" s="169">
        <v>0</v>
      </c>
      <c r="H8" s="171">
        <f>IF(C8="Yes",1,0)</f>
        <v>0</v>
      </c>
      <c r="I8" s="204">
        <v>0</v>
      </c>
      <c r="J8" s="205">
        <v>0</v>
      </c>
      <c r="K8" s="206">
        <v>0</v>
      </c>
      <c r="L8" s="167">
        <v>0</v>
      </c>
      <c r="M8" s="168">
        <f t="shared" si="0"/>
        <v>0</v>
      </c>
      <c r="N8" s="99">
        <f t="shared" si="1"/>
      </c>
      <c r="O8" s="99">
        <f t="shared" si="2"/>
        <v>0</v>
      </c>
      <c r="P8" s="99">
        <f t="shared" si="3"/>
      </c>
      <c r="Q8" s="99">
        <f t="shared" si="4"/>
      </c>
      <c r="R8" s="99">
        <f t="shared" si="5"/>
      </c>
      <c r="S8" s="99">
        <f t="shared" si="6"/>
      </c>
      <c r="T8" s="99" t="str">
        <f t="shared" si="7"/>
        <v>N/A</v>
      </c>
      <c r="U8" s="99" t="str">
        <f t="shared" si="8"/>
        <v>ERROR 1</v>
      </c>
      <c r="V8" s="99" t="str">
        <f t="shared" si="9"/>
        <v>N/A</v>
      </c>
      <c r="W8" s="99" t="str">
        <f t="shared" si="10"/>
        <v>N/A</v>
      </c>
      <c r="X8" s="99" t="str">
        <f t="shared" si="11"/>
        <v>N/A</v>
      </c>
      <c r="Y8" s="99" t="str">
        <f t="shared" si="12"/>
        <v>N/A</v>
      </c>
      <c r="Z8" s="99" t="str">
        <f t="shared" si="13"/>
        <v>CORRECT</v>
      </c>
      <c r="AA8" s="99" t="str">
        <f t="shared" si="14"/>
        <v>CORRECT</v>
      </c>
      <c r="AB8" s="99" t="str">
        <f t="shared" si="15"/>
        <v>CORRECT</v>
      </c>
      <c r="AC8" s="99" t="str">
        <f t="shared" si="16"/>
        <v>CORRECT</v>
      </c>
      <c r="AD8" s="99" t="str">
        <f t="shared" si="17"/>
        <v>CORRECT</v>
      </c>
      <c r="AE8" s="99" t="str">
        <f t="shared" si="18"/>
        <v>CORRECT</v>
      </c>
      <c r="AF8" s="68"/>
      <c r="AG8" s="68"/>
    </row>
    <row r="9" spans="1:33" ht="24">
      <c r="A9" s="88" t="s">
        <v>157</v>
      </c>
      <c r="B9" s="74">
        <v>6</v>
      </c>
      <c r="C9" s="75"/>
      <c r="D9" s="130"/>
      <c r="E9" s="140"/>
      <c r="F9" s="233"/>
      <c r="G9" s="202">
        <v>0</v>
      </c>
      <c r="H9" s="203">
        <v>0</v>
      </c>
      <c r="I9" s="204">
        <v>0</v>
      </c>
      <c r="J9" s="205">
        <v>0</v>
      </c>
      <c r="K9" s="206">
        <v>0</v>
      </c>
      <c r="L9" s="167">
        <f>IF(C9="Yes",1,0)</f>
        <v>0</v>
      </c>
      <c r="M9" s="168">
        <f t="shared" si="0"/>
        <v>0</v>
      </c>
      <c r="N9" s="99">
        <f t="shared" si="1"/>
      </c>
      <c r="O9" s="99">
        <f t="shared" si="2"/>
      </c>
      <c r="P9" s="99">
        <f t="shared" si="3"/>
      </c>
      <c r="Q9" s="99">
        <f t="shared" si="4"/>
      </c>
      <c r="R9" s="99">
        <f t="shared" si="5"/>
      </c>
      <c r="S9" s="99">
        <f t="shared" si="6"/>
        <v>0</v>
      </c>
      <c r="T9" s="99" t="str">
        <f t="shared" si="7"/>
        <v>N/A</v>
      </c>
      <c r="U9" s="99" t="str">
        <f t="shared" si="8"/>
        <v>N/A</v>
      </c>
      <c r="V9" s="99" t="str">
        <f t="shared" si="9"/>
        <v>N/A</v>
      </c>
      <c r="W9" s="99" t="str">
        <f t="shared" si="10"/>
        <v>N/A</v>
      </c>
      <c r="X9" s="99" t="str">
        <f t="shared" si="11"/>
        <v>N/A</v>
      </c>
      <c r="Y9" s="99" t="str">
        <f t="shared" si="12"/>
        <v>ERROR 1</v>
      </c>
      <c r="Z9" s="99" t="str">
        <f t="shared" si="13"/>
        <v>CORRECT</v>
      </c>
      <c r="AA9" s="99" t="str">
        <f t="shared" si="14"/>
        <v>CORRECT</v>
      </c>
      <c r="AB9" s="99" t="str">
        <f t="shared" si="15"/>
        <v>CORRECT</v>
      </c>
      <c r="AC9" s="99" t="str">
        <f t="shared" si="16"/>
        <v>CORRECT</v>
      </c>
      <c r="AD9" s="99" t="str">
        <f t="shared" si="17"/>
        <v>CORRECT</v>
      </c>
      <c r="AE9" s="99" t="str">
        <f t="shared" si="18"/>
        <v>CORRECT</v>
      </c>
      <c r="AF9" s="68"/>
      <c r="AG9" s="68"/>
    </row>
    <row r="10" spans="1:33" ht="60">
      <c r="A10" s="88" t="s">
        <v>158</v>
      </c>
      <c r="B10" s="77">
        <v>2</v>
      </c>
      <c r="C10" s="75"/>
      <c r="D10" s="130"/>
      <c r="E10" s="140"/>
      <c r="F10" s="233"/>
      <c r="G10" s="169">
        <v>0</v>
      </c>
      <c r="H10" s="171">
        <f aca="true" t="shared" si="19" ref="H10:H21">IF(C10="Yes",1,0)</f>
        <v>0</v>
      </c>
      <c r="I10" s="204">
        <v>0</v>
      </c>
      <c r="J10" s="205">
        <v>0</v>
      </c>
      <c r="K10" s="206">
        <v>0</v>
      </c>
      <c r="L10" s="167">
        <v>0</v>
      </c>
      <c r="M10" s="168">
        <f t="shared" si="0"/>
        <v>0</v>
      </c>
      <c r="N10" s="99">
        <f t="shared" si="1"/>
      </c>
      <c r="O10" s="99">
        <f t="shared" si="2"/>
        <v>0</v>
      </c>
      <c r="P10" s="99">
        <f t="shared" si="3"/>
      </c>
      <c r="Q10" s="99">
        <f t="shared" si="4"/>
      </c>
      <c r="R10" s="99">
        <f t="shared" si="5"/>
      </c>
      <c r="S10" s="99">
        <f t="shared" si="6"/>
      </c>
      <c r="T10" s="99" t="str">
        <f t="shared" si="7"/>
        <v>N/A</v>
      </c>
      <c r="U10" s="99" t="str">
        <f t="shared" si="8"/>
        <v>ERROR 1</v>
      </c>
      <c r="V10" s="99" t="str">
        <f t="shared" si="9"/>
        <v>N/A</v>
      </c>
      <c r="W10" s="99" t="str">
        <f t="shared" si="10"/>
        <v>N/A</v>
      </c>
      <c r="X10" s="99" t="str">
        <f t="shared" si="11"/>
        <v>N/A</v>
      </c>
      <c r="Y10" s="99" t="str">
        <f t="shared" si="12"/>
        <v>N/A</v>
      </c>
      <c r="Z10" s="99" t="str">
        <f t="shared" si="13"/>
        <v>CORRECT</v>
      </c>
      <c r="AA10" s="99" t="str">
        <f t="shared" si="14"/>
        <v>CORRECT</v>
      </c>
      <c r="AB10" s="99" t="str">
        <f t="shared" si="15"/>
        <v>CORRECT</v>
      </c>
      <c r="AC10" s="99" t="str">
        <f t="shared" si="16"/>
        <v>CORRECT</v>
      </c>
      <c r="AD10" s="99" t="str">
        <f t="shared" si="17"/>
        <v>CORRECT</v>
      </c>
      <c r="AE10" s="99" t="str">
        <f t="shared" si="18"/>
        <v>CORRECT</v>
      </c>
      <c r="AF10" s="68"/>
      <c r="AG10" s="68"/>
    </row>
    <row r="11" spans="1:33" ht="15">
      <c r="A11" s="88" t="s">
        <v>159</v>
      </c>
      <c r="B11" s="77">
        <v>2</v>
      </c>
      <c r="C11" s="75"/>
      <c r="D11" s="130"/>
      <c r="E11" s="140"/>
      <c r="F11" s="233"/>
      <c r="G11" s="169">
        <v>0</v>
      </c>
      <c r="H11" s="171">
        <f t="shared" si="19"/>
        <v>0</v>
      </c>
      <c r="I11" s="204">
        <v>0</v>
      </c>
      <c r="J11" s="205">
        <v>0</v>
      </c>
      <c r="K11" s="206">
        <v>0</v>
      </c>
      <c r="L11" s="167">
        <v>0</v>
      </c>
      <c r="M11" s="168">
        <f t="shared" si="0"/>
        <v>0</v>
      </c>
      <c r="N11" s="99">
        <f t="shared" si="1"/>
      </c>
      <c r="O11" s="99">
        <f t="shared" si="2"/>
        <v>0</v>
      </c>
      <c r="P11" s="99">
        <f t="shared" si="3"/>
      </c>
      <c r="Q11" s="99">
        <f t="shared" si="4"/>
      </c>
      <c r="R11" s="99">
        <f t="shared" si="5"/>
      </c>
      <c r="S11" s="99">
        <f t="shared" si="6"/>
      </c>
      <c r="T11" s="99" t="str">
        <f aca="true" t="shared" si="20" ref="T11:T17">IF(AND(C11="Yes",E11=""),"CORRECT",IF(C11="No","CORRECT",IF(B11=1,"ERROR 1","N/A")))</f>
        <v>N/A</v>
      </c>
      <c r="U11" s="99" t="str">
        <f aca="true" t="shared" si="21" ref="U11:U17">IF(AND(C11="Yes",E11=""),"CORRECT",IF(C11="No","CORRECT",IF(B11=2,"ERROR 1","N/A")))</f>
        <v>ERROR 1</v>
      </c>
      <c r="V11" s="99" t="str">
        <f aca="true" t="shared" si="22" ref="V11:V17">IF(AND(C11="Yes",E11=""),"CORRECT",IF(C11="No","CORRECT",IF(B11=3,"ERROR 1","N/A")))</f>
        <v>N/A</v>
      </c>
      <c r="W11" s="99" t="str">
        <f aca="true" t="shared" si="23" ref="W11:W17">IF(AND(C11="Yes",E11=""),"CORRECT",IF(C11="No","CORRECT",IF(B11=4,"ERROR 1","N/A")))</f>
        <v>N/A</v>
      </c>
      <c r="X11" s="99" t="str">
        <f aca="true" t="shared" si="24" ref="X11:X17">IF(AND(C11="Yes",E11=""),"CORRECT",IF(C11="No","CORRECT",IF(B11=5,"ERROR 1","N/A")))</f>
        <v>N/A</v>
      </c>
      <c r="Y11" s="99" t="str">
        <f aca="true" t="shared" si="25" ref="Y11:Y17">IF(AND(C11="Yes",E11=""),"CORRECT",IF(C11="No","CORRECT",IF(B11=6,"ERROR 1","N/A")))</f>
        <v>N/A</v>
      </c>
      <c r="Z11" s="99" t="str">
        <f t="shared" si="13"/>
        <v>CORRECT</v>
      </c>
      <c r="AA11" s="99" t="str">
        <f t="shared" si="14"/>
        <v>CORRECT</v>
      </c>
      <c r="AB11" s="99" t="str">
        <f t="shared" si="15"/>
        <v>CORRECT</v>
      </c>
      <c r="AC11" s="99" t="str">
        <f t="shared" si="16"/>
        <v>CORRECT</v>
      </c>
      <c r="AD11" s="99" t="str">
        <f t="shared" si="17"/>
        <v>CORRECT</v>
      </c>
      <c r="AE11" s="99" t="str">
        <f t="shared" si="18"/>
        <v>CORRECT</v>
      </c>
      <c r="AF11" s="68"/>
      <c r="AG11" s="68"/>
    </row>
    <row r="12" spans="1:33" ht="72">
      <c r="A12" s="88" t="s">
        <v>160</v>
      </c>
      <c r="B12" s="78">
        <v>2</v>
      </c>
      <c r="C12" s="75"/>
      <c r="D12" s="130"/>
      <c r="E12" s="140"/>
      <c r="F12" s="233"/>
      <c r="G12" s="169">
        <v>0</v>
      </c>
      <c r="H12" s="171">
        <f t="shared" si="19"/>
        <v>0</v>
      </c>
      <c r="I12" s="204">
        <v>0</v>
      </c>
      <c r="J12" s="205">
        <v>0</v>
      </c>
      <c r="K12" s="206">
        <v>0</v>
      </c>
      <c r="L12" s="167"/>
      <c r="M12" s="168">
        <f t="shared" si="0"/>
        <v>0</v>
      </c>
      <c r="N12" s="99">
        <f t="shared" si="1"/>
      </c>
      <c r="O12" s="99">
        <f t="shared" si="2"/>
        <v>0</v>
      </c>
      <c r="P12" s="99">
        <f t="shared" si="3"/>
      </c>
      <c r="Q12" s="99">
        <f t="shared" si="4"/>
      </c>
      <c r="R12" s="99">
        <f t="shared" si="5"/>
      </c>
      <c r="S12" s="99">
        <f t="shared" si="6"/>
      </c>
      <c r="T12" s="99" t="str">
        <f t="shared" si="20"/>
        <v>N/A</v>
      </c>
      <c r="U12" s="99" t="str">
        <f t="shared" si="21"/>
        <v>ERROR 1</v>
      </c>
      <c r="V12" s="99" t="str">
        <f t="shared" si="22"/>
        <v>N/A</v>
      </c>
      <c r="W12" s="99" t="str">
        <f t="shared" si="23"/>
        <v>N/A</v>
      </c>
      <c r="X12" s="99" t="str">
        <f t="shared" si="24"/>
        <v>N/A</v>
      </c>
      <c r="Y12" s="99" t="str">
        <f t="shared" si="25"/>
        <v>N/A</v>
      </c>
      <c r="Z12" s="99" t="str">
        <f t="shared" si="13"/>
        <v>CORRECT</v>
      </c>
      <c r="AA12" s="99" t="str">
        <f t="shared" si="14"/>
        <v>CORRECT</v>
      </c>
      <c r="AB12" s="99" t="str">
        <f t="shared" si="15"/>
        <v>CORRECT</v>
      </c>
      <c r="AC12" s="99" t="str">
        <f t="shared" si="16"/>
        <v>CORRECT</v>
      </c>
      <c r="AD12" s="99" t="str">
        <f t="shared" si="17"/>
        <v>CORRECT</v>
      </c>
      <c r="AE12" s="99" t="str">
        <f t="shared" si="18"/>
        <v>CORRECT</v>
      </c>
      <c r="AF12" s="68"/>
      <c r="AG12" s="68"/>
    </row>
    <row r="13" spans="1:33" ht="72">
      <c r="A13" s="88" t="s">
        <v>161</v>
      </c>
      <c r="B13" s="78">
        <v>2</v>
      </c>
      <c r="C13" s="75"/>
      <c r="D13" s="130"/>
      <c r="E13" s="140"/>
      <c r="F13" s="233"/>
      <c r="G13" s="169">
        <v>0</v>
      </c>
      <c r="H13" s="171">
        <f t="shared" si="19"/>
        <v>0</v>
      </c>
      <c r="I13" s="204">
        <v>0</v>
      </c>
      <c r="J13" s="205">
        <v>0</v>
      </c>
      <c r="K13" s="206">
        <v>0</v>
      </c>
      <c r="L13" s="167">
        <v>0</v>
      </c>
      <c r="M13" s="168">
        <f t="shared" si="0"/>
        <v>0</v>
      </c>
      <c r="N13" s="99">
        <f t="shared" si="1"/>
      </c>
      <c r="O13" s="99">
        <f t="shared" si="2"/>
        <v>0</v>
      </c>
      <c r="P13" s="99">
        <f t="shared" si="3"/>
      </c>
      <c r="Q13" s="99">
        <f t="shared" si="4"/>
      </c>
      <c r="R13" s="99">
        <f t="shared" si="5"/>
      </c>
      <c r="S13" s="99">
        <f t="shared" si="6"/>
      </c>
      <c r="T13" s="99" t="str">
        <f t="shared" si="20"/>
        <v>N/A</v>
      </c>
      <c r="U13" s="99" t="str">
        <f t="shared" si="21"/>
        <v>ERROR 1</v>
      </c>
      <c r="V13" s="99" t="str">
        <f t="shared" si="22"/>
        <v>N/A</v>
      </c>
      <c r="W13" s="99" t="str">
        <f t="shared" si="23"/>
        <v>N/A</v>
      </c>
      <c r="X13" s="99" t="str">
        <f t="shared" si="24"/>
        <v>N/A</v>
      </c>
      <c r="Y13" s="99" t="str">
        <f t="shared" si="25"/>
        <v>N/A</v>
      </c>
      <c r="Z13" s="99" t="str">
        <f t="shared" si="13"/>
        <v>CORRECT</v>
      </c>
      <c r="AA13" s="99" t="str">
        <f t="shared" si="14"/>
        <v>CORRECT</v>
      </c>
      <c r="AB13" s="99" t="str">
        <f t="shared" si="15"/>
        <v>CORRECT</v>
      </c>
      <c r="AC13" s="99" t="str">
        <f t="shared" si="16"/>
        <v>CORRECT</v>
      </c>
      <c r="AD13" s="99" t="str">
        <f t="shared" si="17"/>
        <v>CORRECT</v>
      </c>
      <c r="AE13" s="99" t="str">
        <f t="shared" si="18"/>
        <v>CORRECT</v>
      </c>
      <c r="AF13" s="68"/>
      <c r="AG13" s="68"/>
    </row>
    <row r="14" spans="1:33" ht="24">
      <c r="A14" s="88" t="s">
        <v>162</v>
      </c>
      <c r="B14" s="78">
        <v>2</v>
      </c>
      <c r="C14" s="75"/>
      <c r="D14" s="130"/>
      <c r="E14" s="140"/>
      <c r="F14" s="233"/>
      <c r="G14" s="169">
        <v>0</v>
      </c>
      <c r="H14" s="171">
        <f t="shared" si="19"/>
        <v>0</v>
      </c>
      <c r="I14" s="204">
        <v>0</v>
      </c>
      <c r="J14" s="205">
        <v>0</v>
      </c>
      <c r="K14" s="206">
        <v>0</v>
      </c>
      <c r="L14" s="167">
        <v>0</v>
      </c>
      <c r="M14" s="168">
        <f t="shared" si="0"/>
        <v>0</v>
      </c>
      <c r="N14" s="99">
        <f t="shared" si="1"/>
      </c>
      <c r="O14" s="99">
        <f t="shared" si="2"/>
        <v>0</v>
      </c>
      <c r="P14" s="99">
        <f t="shared" si="3"/>
      </c>
      <c r="Q14" s="99">
        <f t="shared" si="4"/>
      </c>
      <c r="R14" s="99">
        <f t="shared" si="5"/>
      </c>
      <c r="S14" s="99">
        <f t="shared" si="6"/>
      </c>
      <c r="T14" s="99" t="str">
        <f t="shared" si="20"/>
        <v>N/A</v>
      </c>
      <c r="U14" s="99" t="str">
        <f t="shared" si="21"/>
        <v>ERROR 1</v>
      </c>
      <c r="V14" s="99" t="str">
        <f t="shared" si="22"/>
        <v>N/A</v>
      </c>
      <c r="W14" s="99" t="str">
        <f t="shared" si="23"/>
        <v>N/A</v>
      </c>
      <c r="X14" s="99" t="str">
        <f t="shared" si="24"/>
        <v>N/A</v>
      </c>
      <c r="Y14" s="99" t="str">
        <f t="shared" si="25"/>
        <v>N/A</v>
      </c>
      <c r="Z14" s="99" t="str">
        <f t="shared" si="13"/>
        <v>CORRECT</v>
      </c>
      <c r="AA14" s="99" t="str">
        <f t="shared" si="14"/>
        <v>CORRECT</v>
      </c>
      <c r="AB14" s="99" t="str">
        <f t="shared" si="15"/>
        <v>CORRECT</v>
      </c>
      <c r="AC14" s="99" t="str">
        <f t="shared" si="16"/>
        <v>CORRECT</v>
      </c>
      <c r="AD14" s="99" t="str">
        <f t="shared" si="17"/>
        <v>CORRECT</v>
      </c>
      <c r="AE14" s="99" t="str">
        <f t="shared" si="18"/>
        <v>CORRECT</v>
      </c>
      <c r="AF14" s="68"/>
      <c r="AG14" s="68"/>
    </row>
    <row r="15" spans="1:33" ht="36">
      <c r="A15" s="88" t="s">
        <v>163</v>
      </c>
      <c r="B15" s="78">
        <v>2</v>
      </c>
      <c r="C15" s="75"/>
      <c r="D15" s="130"/>
      <c r="E15" s="140"/>
      <c r="F15" s="233"/>
      <c r="G15" s="169">
        <v>0</v>
      </c>
      <c r="H15" s="171">
        <f t="shared" si="19"/>
        <v>0</v>
      </c>
      <c r="I15" s="204">
        <v>0</v>
      </c>
      <c r="J15" s="205">
        <v>0</v>
      </c>
      <c r="K15" s="206">
        <v>0</v>
      </c>
      <c r="L15" s="167">
        <v>0</v>
      </c>
      <c r="M15" s="168">
        <f t="shared" si="0"/>
        <v>0</v>
      </c>
      <c r="N15" s="99">
        <f t="shared" si="1"/>
      </c>
      <c r="O15" s="99">
        <f t="shared" si="2"/>
        <v>0</v>
      </c>
      <c r="P15" s="99">
        <f t="shared" si="3"/>
      </c>
      <c r="Q15" s="99">
        <f t="shared" si="4"/>
      </c>
      <c r="R15" s="99">
        <f t="shared" si="5"/>
      </c>
      <c r="S15" s="99">
        <f t="shared" si="6"/>
      </c>
      <c r="T15" s="99" t="str">
        <f t="shared" si="20"/>
        <v>N/A</v>
      </c>
      <c r="U15" s="99" t="str">
        <f t="shared" si="21"/>
        <v>ERROR 1</v>
      </c>
      <c r="V15" s="99" t="str">
        <f t="shared" si="22"/>
        <v>N/A</v>
      </c>
      <c r="W15" s="99" t="str">
        <f t="shared" si="23"/>
        <v>N/A</v>
      </c>
      <c r="X15" s="99" t="str">
        <f t="shared" si="24"/>
        <v>N/A</v>
      </c>
      <c r="Y15" s="99" t="str">
        <f t="shared" si="25"/>
        <v>N/A</v>
      </c>
      <c r="Z15" s="99" t="str">
        <f t="shared" si="13"/>
        <v>CORRECT</v>
      </c>
      <c r="AA15" s="99" t="str">
        <f t="shared" si="14"/>
        <v>CORRECT</v>
      </c>
      <c r="AB15" s="99" t="str">
        <f t="shared" si="15"/>
        <v>CORRECT</v>
      </c>
      <c r="AC15" s="99" t="str">
        <f t="shared" si="16"/>
        <v>CORRECT</v>
      </c>
      <c r="AD15" s="99" t="str">
        <f t="shared" si="17"/>
        <v>CORRECT</v>
      </c>
      <c r="AE15" s="99" t="str">
        <f t="shared" si="18"/>
        <v>CORRECT</v>
      </c>
      <c r="AF15" s="68"/>
      <c r="AG15" s="68"/>
    </row>
    <row r="16" spans="1:33" ht="24">
      <c r="A16" s="88" t="s">
        <v>164</v>
      </c>
      <c r="B16" s="78">
        <v>2</v>
      </c>
      <c r="C16" s="75"/>
      <c r="D16" s="130"/>
      <c r="E16" s="140"/>
      <c r="F16" s="233"/>
      <c r="G16" s="169">
        <v>0</v>
      </c>
      <c r="H16" s="171">
        <f t="shared" si="19"/>
        <v>0</v>
      </c>
      <c r="I16" s="204">
        <v>0</v>
      </c>
      <c r="J16" s="205">
        <v>0</v>
      </c>
      <c r="K16" s="206">
        <v>0</v>
      </c>
      <c r="L16" s="167">
        <v>0</v>
      </c>
      <c r="M16" s="168">
        <f t="shared" si="0"/>
        <v>0</v>
      </c>
      <c r="N16" s="99">
        <f t="shared" si="1"/>
      </c>
      <c r="O16" s="99">
        <f t="shared" si="2"/>
        <v>0</v>
      </c>
      <c r="P16" s="99">
        <f t="shared" si="3"/>
      </c>
      <c r="Q16" s="99">
        <f t="shared" si="4"/>
      </c>
      <c r="R16" s="99">
        <f t="shared" si="5"/>
      </c>
      <c r="S16" s="99">
        <f t="shared" si="6"/>
      </c>
      <c r="T16" s="99" t="str">
        <f t="shared" si="20"/>
        <v>N/A</v>
      </c>
      <c r="U16" s="99" t="str">
        <f t="shared" si="21"/>
        <v>ERROR 1</v>
      </c>
      <c r="V16" s="99" t="str">
        <f t="shared" si="22"/>
        <v>N/A</v>
      </c>
      <c r="W16" s="99" t="str">
        <f t="shared" si="23"/>
        <v>N/A</v>
      </c>
      <c r="X16" s="99" t="str">
        <f t="shared" si="24"/>
        <v>N/A</v>
      </c>
      <c r="Y16" s="99" t="str">
        <f t="shared" si="25"/>
        <v>N/A</v>
      </c>
      <c r="Z16" s="99" t="str">
        <f t="shared" si="13"/>
        <v>CORRECT</v>
      </c>
      <c r="AA16" s="99" t="str">
        <f t="shared" si="14"/>
        <v>CORRECT</v>
      </c>
      <c r="AB16" s="99" t="str">
        <f t="shared" si="15"/>
        <v>CORRECT</v>
      </c>
      <c r="AC16" s="99" t="str">
        <f t="shared" si="16"/>
        <v>CORRECT</v>
      </c>
      <c r="AD16" s="99" t="str">
        <f t="shared" si="17"/>
        <v>CORRECT</v>
      </c>
      <c r="AE16" s="99" t="str">
        <f t="shared" si="18"/>
        <v>CORRECT</v>
      </c>
      <c r="AF16" s="68"/>
      <c r="AG16" s="68"/>
    </row>
    <row r="17" spans="1:33" ht="24">
      <c r="A17" s="88" t="s">
        <v>165</v>
      </c>
      <c r="B17" s="78">
        <v>2</v>
      </c>
      <c r="C17" s="75"/>
      <c r="D17" s="130"/>
      <c r="E17" s="140"/>
      <c r="F17" s="233"/>
      <c r="G17" s="169">
        <v>0</v>
      </c>
      <c r="H17" s="171">
        <f t="shared" si="19"/>
        <v>0</v>
      </c>
      <c r="I17" s="204">
        <v>0</v>
      </c>
      <c r="J17" s="205">
        <v>0</v>
      </c>
      <c r="K17" s="206">
        <v>0</v>
      </c>
      <c r="L17" s="167">
        <v>0</v>
      </c>
      <c r="M17" s="168">
        <f t="shared" si="0"/>
        <v>0</v>
      </c>
      <c r="N17" s="99">
        <f t="shared" si="1"/>
      </c>
      <c r="O17" s="99">
        <f t="shared" si="2"/>
        <v>0</v>
      </c>
      <c r="P17" s="99">
        <f t="shared" si="3"/>
      </c>
      <c r="Q17" s="99">
        <f t="shared" si="4"/>
      </c>
      <c r="R17" s="99">
        <f t="shared" si="5"/>
      </c>
      <c r="S17" s="99">
        <f t="shared" si="6"/>
      </c>
      <c r="T17" s="99" t="str">
        <f t="shared" si="20"/>
        <v>N/A</v>
      </c>
      <c r="U17" s="99" t="str">
        <f t="shared" si="21"/>
        <v>ERROR 1</v>
      </c>
      <c r="V17" s="99" t="str">
        <f t="shared" si="22"/>
        <v>N/A</v>
      </c>
      <c r="W17" s="99" t="str">
        <f t="shared" si="23"/>
        <v>N/A</v>
      </c>
      <c r="X17" s="99" t="str">
        <f t="shared" si="24"/>
        <v>N/A</v>
      </c>
      <c r="Y17" s="99" t="str">
        <f t="shared" si="25"/>
        <v>N/A</v>
      </c>
      <c r="Z17" s="99" t="str">
        <f t="shared" si="13"/>
        <v>CORRECT</v>
      </c>
      <c r="AA17" s="99" t="str">
        <f t="shared" si="14"/>
        <v>CORRECT</v>
      </c>
      <c r="AB17" s="99" t="str">
        <f t="shared" si="15"/>
        <v>CORRECT</v>
      </c>
      <c r="AC17" s="99" t="str">
        <f t="shared" si="16"/>
        <v>CORRECT</v>
      </c>
      <c r="AD17" s="99" t="str">
        <f t="shared" si="17"/>
        <v>CORRECT</v>
      </c>
      <c r="AE17" s="99" t="str">
        <f t="shared" si="18"/>
        <v>CORRECT</v>
      </c>
      <c r="AF17" s="68"/>
      <c r="AG17" s="68"/>
    </row>
    <row r="18" spans="1:33" ht="36">
      <c r="A18" s="88" t="s">
        <v>166</v>
      </c>
      <c r="B18" s="78">
        <v>2</v>
      </c>
      <c r="C18" s="75"/>
      <c r="D18" s="130"/>
      <c r="E18" s="140"/>
      <c r="F18" s="233"/>
      <c r="G18" s="169">
        <v>0</v>
      </c>
      <c r="H18" s="171">
        <f t="shared" si="19"/>
        <v>0</v>
      </c>
      <c r="I18" s="204">
        <v>0</v>
      </c>
      <c r="J18" s="205">
        <v>0</v>
      </c>
      <c r="K18" s="206">
        <v>0</v>
      </c>
      <c r="L18" s="167">
        <v>0</v>
      </c>
      <c r="M18" s="168">
        <f t="shared" si="0"/>
        <v>0</v>
      </c>
      <c r="N18" s="99">
        <f t="shared" si="1"/>
      </c>
      <c r="O18" s="99">
        <f t="shared" si="2"/>
        <v>0</v>
      </c>
      <c r="P18" s="99">
        <f t="shared" si="3"/>
      </c>
      <c r="Q18" s="99">
        <f t="shared" si="4"/>
      </c>
      <c r="R18" s="99">
        <f t="shared" si="5"/>
      </c>
      <c r="S18" s="99">
        <f t="shared" si="6"/>
      </c>
      <c r="T18" s="99" t="str">
        <f>IF(AND(C18="Yes",E18=""),"CORRECT",IF(C18="No","CORRECT",IF(B18=1,"ERROR 1","N/A")))</f>
        <v>N/A</v>
      </c>
      <c r="U18" s="99" t="str">
        <f>IF(AND(C18="Yes",E18=""),"CORRECT",IF(C18="No","CORRECT",IF(B18=2,"ERROR 1","N/A")))</f>
        <v>ERROR 1</v>
      </c>
      <c r="V18" s="99" t="str">
        <f>IF(AND(C18="Yes",E18=""),"CORRECT",IF(C18="No","CORRECT",IF(B18=3,"ERROR 1","N/A")))</f>
        <v>N/A</v>
      </c>
      <c r="W18" s="99" t="str">
        <f>IF(AND(C18="Yes",E18=""),"CORRECT",IF(C18="No","CORRECT",IF(B18=4,"ERROR 1","N/A")))</f>
        <v>N/A</v>
      </c>
      <c r="X18" s="99" t="str">
        <f>IF(AND(C18="Yes",E18=""),"CORRECT",IF(C18="No","CORRECT",IF(B18=5,"ERROR 1","N/A")))</f>
        <v>N/A</v>
      </c>
      <c r="Y18" s="99" t="str">
        <f>IF(AND(C18="Yes",E18=""),"CORRECT",IF(C18="No","CORRECT",IF(B18=6,"ERROR 1","N/A")))</f>
        <v>N/A</v>
      </c>
      <c r="Z18" s="99" t="str">
        <f t="shared" si="13"/>
        <v>CORRECT</v>
      </c>
      <c r="AA18" s="99" t="str">
        <f t="shared" si="14"/>
        <v>CORRECT</v>
      </c>
      <c r="AB18" s="99" t="str">
        <f t="shared" si="15"/>
        <v>CORRECT</v>
      </c>
      <c r="AC18" s="99" t="str">
        <f t="shared" si="16"/>
        <v>CORRECT</v>
      </c>
      <c r="AD18" s="99" t="str">
        <f t="shared" si="17"/>
        <v>CORRECT</v>
      </c>
      <c r="AE18" s="99" t="str">
        <f t="shared" si="18"/>
        <v>CORRECT</v>
      </c>
      <c r="AF18" s="68"/>
      <c r="AG18" s="68"/>
    </row>
    <row r="19" spans="1:33" ht="36">
      <c r="A19" s="88" t="s">
        <v>167</v>
      </c>
      <c r="B19" s="78">
        <v>2</v>
      </c>
      <c r="C19" s="75"/>
      <c r="D19" s="130"/>
      <c r="E19" s="140"/>
      <c r="F19" s="233"/>
      <c r="G19" s="169">
        <v>0</v>
      </c>
      <c r="H19" s="171">
        <f t="shared" si="19"/>
        <v>0</v>
      </c>
      <c r="I19" s="204">
        <v>0</v>
      </c>
      <c r="J19" s="205">
        <v>0</v>
      </c>
      <c r="K19" s="206">
        <v>0</v>
      </c>
      <c r="L19" s="167">
        <v>0</v>
      </c>
      <c r="M19" s="168">
        <f t="shared" si="0"/>
        <v>0</v>
      </c>
      <c r="N19" s="99">
        <f t="shared" si="1"/>
      </c>
      <c r="O19" s="99">
        <f t="shared" si="2"/>
        <v>0</v>
      </c>
      <c r="P19" s="99">
        <f t="shared" si="3"/>
      </c>
      <c r="Q19" s="99">
        <f t="shared" si="4"/>
      </c>
      <c r="R19" s="99">
        <f t="shared" si="5"/>
      </c>
      <c r="S19" s="99">
        <f t="shared" si="6"/>
      </c>
      <c r="T19" s="99" t="str">
        <f>IF(AND(C19="Yes",E19=""),"CORRECT",IF(C19="No","CORRECT",IF(B19=1,"ERROR 1","N/A")))</f>
        <v>N/A</v>
      </c>
      <c r="U19" s="99" t="str">
        <f>IF(AND(C19="Yes",E19=""),"CORRECT",IF(C19="No","CORRECT",IF(B19=2,"ERROR 1","N/A")))</f>
        <v>ERROR 1</v>
      </c>
      <c r="V19" s="99" t="str">
        <f>IF(AND(C19="Yes",E19=""),"CORRECT",IF(C19="No","CORRECT",IF(B19=3,"ERROR 1","N/A")))</f>
        <v>N/A</v>
      </c>
      <c r="W19" s="99" t="str">
        <f>IF(AND(C19="Yes",E19=""),"CORRECT",IF(C19="No","CORRECT",IF(B19=4,"ERROR 1","N/A")))</f>
        <v>N/A</v>
      </c>
      <c r="X19" s="99" t="str">
        <f>IF(AND(C19="Yes",E19=""),"CORRECT",IF(C19="No","CORRECT",IF(B19=5,"ERROR 1","N/A")))</f>
        <v>N/A</v>
      </c>
      <c r="Y19" s="99" t="str">
        <f>IF(AND(C19="Yes",E19=""),"CORRECT",IF(C19="No","CORRECT",IF(B19=6,"ERROR 1","N/A")))</f>
        <v>N/A</v>
      </c>
      <c r="Z19" s="99" t="str">
        <f t="shared" si="13"/>
        <v>CORRECT</v>
      </c>
      <c r="AA19" s="99" t="str">
        <f t="shared" si="14"/>
        <v>CORRECT</v>
      </c>
      <c r="AB19" s="99" t="str">
        <f t="shared" si="15"/>
        <v>CORRECT</v>
      </c>
      <c r="AC19" s="99" t="str">
        <f t="shared" si="16"/>
        <v>CORRECT</v>
      </c>
      <c r="AD19" s="99" t="str">
        <f t="shared" si="17"/>
        <v>CORRECT</v>
      </c>
      <c r="AE19" s="99" t="str">
        <f t="shared" si="18"/>
        <v>CORRECT</v>
      </c>
      <c r="AF19" s="68"/>
      <c r="AG19" s="68"/>
    </row>
    <row r="20" spans="1:33" ht="24">
      <c r="A20" s="114" t="s">
        <v>168</v>
      </c>
      <c r="B20" s="78">
        <v>2</v>
      </c>
      <c r="C20" s="75"/>
      <c r="D20" s="130"/>
      <c r="E20" s="140"/>
      <c r="F20" s="233"/>
      <c r="G20" s="169">
        <v>0</v>
      </c>
      <c r="H20" s="171">
        <f t="shared" si="19"/>
        <v>0</v>
      </c>
      <c r="I20" s="204">
        <v>0</v>
      </c>
      <c r="J20" s="205">
        <v>0</v>
      </c>
      <c r="K20" s="206">
        <v>0</v>
      </c>
      <c r="L20" s="167">
        <v>0</v>
      </c>
      <c r="M20" s="168">
        <f t="shared" si="0"/>
        <v>0</v>
      </c>
      <c r="N20" s="99">
        <f t="shared" si="1"/>
      </c>
      <c r="O20" s="99">
        <f t="shared" si="2"/>
        <v>0</v>
      </c>
      <c r="P20" s="99">
        <f t="shared" si="3"/>
      </c>
      <c r="Q20" s="99">
        <f t="shared" si="4"/>
      </c>
      <c r="R20" s="99">
        <f t="shared" si="5"/>
      </c>
      <c r="S20" s="99">
        <f t="shared" si="6"/>
      </c>
      <c r="T20" s="99" t="str">
        <f>IF(AND(C20="Yes",E20=""),"CORRECT",IF(C20="No","CORRECT",IF(B20=1,"ERROR 1","N/A")))</f>
        <v>N/A</v>
      </c>
      <c r="U20" s="99" t="str">
        <f>IF(AND(C20="Yes",E20=""),"CORRECT",IF(C20="No","CORRECT",IF(B20=2,"ERROR 1","N/A")))</f>
        <v>ERROR 1</v>
      </c>
      <c r="V20" s="99" t="str">
        <f>IF(AND(C20="Yes",E20=""),"CORRECT",IF(C20="No","CORRECT",IF(B20=3,"ERROR 1","N/A")))</f>
        <v>N/A</v>
      </c>
      <c r="W20" s="99" t="str">
        <f>IF(AND(C20="Yes",E20=""),"CORRECT",IF(C20="No","CORRECT",IF(B20=4,"ERROR 1","N/A")))</f>
        <v>N/A</v>
      </c>
      <c r="X20" s="99" t="str">
        <f>IF(AND(C20="Yes",E20=""),"CORRECT",IF(C20="No","CORRECT",IF(B20=5,"ERROR 1","N/A")))</f>
        <v>N/A</v>
      </c>
      <c r="Y20" s="99" t="str">
        <f>IF(AND(C20="Yes",E20=""),"CORRECT",IF(C20="No","CORRECT",IF(B20=6,"ERROR 1","N/A")))</f>
        <v>N/A</v>
      </c>
      <c r="Z20" s="99" t="str">
        <f t="shared" si="13"/>
        <v>CORRECT</v>
      </c>
      <c r="AA20" s="99" t="str">
        <f t="shared" si="14"/>
        <v>CORRECT</v>
      </c>
      <c r="AB20" s="99" t="str">
        <f t="shared" si="15"/>
        <v>CORRECT</v>
      </c>
      <c r="AC20" s="99" t="str">
        <f t="shared" si="16"/>
        <v>CORRECT</v>
      </c>
      <c r="AD20" s="99" t="str">
        <f t="shared" si="17"/>
        <v>CORRECT</v>
      </c>
      <c r="AE20" s="99" t="str">
        <f t="shared" si="18"/>
        <v>CORRECT</v>
      </c>
      <c r="AF20" s="68"/>
      <c r="AG20" s="68"/>
    </row>
    <row r="21" spans="1:33" ht="48">
      <c r="A21" s="88" t="s">
        <v>169</v>
      </c>
      <c r="B21" s="78">
        <v>2</v>
      </c>
      <c r="C21" s="75"/>
      <c r="D21" s="130"/>
      <c r="E21" s="140"/>
      <c r="F21" s="233"/>
      <c r="G21" s="169">
        <v>0</v>
      </c>
      <c r="H21" s="171">
        <f t="shared" si="19"/>
        <v>0</v>
      </c>
      <c r="I21" s="204">
        <v>0</v>
      </c>
      <c r="J21" s="205">
        <v>0</v>
      </c>
      <c r="K21" s="206">
        <v>0</v>
      </c>
      <c r="L21" s="167">
        <v>0</v>
      </c>
      <c r="M21" s="168">
        <f t="shared" si="0"/>
        <v>0</v>
      </c>
      <c r="N21" s="99">
        <f t="shared" si="1"/>
      </c>
      <c r="O21" s="99">
        <f t="shared" si="2"/>
        <v>0</v>
      </c>
      <c r="P21" s="99">
        <f t="shared" si="3"/>
      </c>
      <c r="Q21" s="99">
        <f t="shared" si="4"/>
      </c>
      <c r="R21" s="99">
        <f t="shared" si="5"/>
      </c>
      <c r="S21" s="99">
        <f t="shared" si="6"/>
      </c>
      <c r="T21" s="99" t="str">
        <f>IF(AND(C21="Yes",E21=""),"CORRECT",IF(C21="No","CORRECT",IF(B21=1,"ERROR 1","N/A")))</f>
        <v>N/A</v>
      </c>
      <c r="U21" s="99" t="str">
        <f>IF(AND(C21="Yes",E21=""),"CORRECT",IF(C21="No","CORRECT",IF(B21=2,"ERROR 1","N/A")))</f>
        <v>ERROR 1</v>
      </c>
      <c r="V21" s="99" t="str">
        <f>IF(AND(C21="Yes",E21=""),"CORRECT",IF(C21="No","CORRECT",IF(B21=3,"ERROR 1","N/A")))</f>
        <v>N/A</v>
      </c>
      <c r="W21" s="99" t="str">
        <f>IF(AND(C21="Yes",E21=""),"CORRECT",IF(C21="No","CORRECT",IF(B21=4,"ERROR 1","N/A")))</f>
        <v>N/A</v>
      </c>
      <c r="X21" s="99" t="str">
        <f>IF(AND(C21="Yes",E21=""),"CORRECT",IF(C21="No","CORRECT",IF(B21=5,"ERROR 1","N/A")))</f>
        <v>N/A</v>
      </c>
      <c r="Y21" s="99" t="str">
        <f>IF(AND(C21="Yes",E21=""),"CORRECT",IF(C21="No","CORRECT",IF(B21=6,"ERROR 1","N/A")))</f>
        <v>N/A</v>
      </c>
      <c r="Z21" s="99" t="str">
        <f t="shared" si="13"/>
        <v>CORRECT</v>
      </c>
      <c r="AA21" s="99" t="str">
        <f t="shared" si="14"/>
        <v>CORRECT</v>
      </c>
      <c r="AB21" s="99" t="str">
        <f t="shared" si="15"/>
        <v>CORRECT</v>
      </c>
      <c r="AC21" s="99" t="str">
        <f t="shared" si="16"/>
        <v>CORRECT</v>
      </c>
      <c r="AD21" s="99" t="str">
        <f t="shared" si="17"/>
        <v>CORRECT</v>
      </c>
      <c r="AE21" s="99" t="str">
        <f t="shared" si="18"/>
        <v>CORRECT</v>
      </c>
      <c r="AF21" s="68"/>
      <c r="AG21" s="68"/>
    </row>
    <row r="22" spans="1:33" ht="42.75">
      <c r="A22" s="113" t="s">
        <v>21</v>
      </c>
      <c r="B22" s="79"/>
      <c r="C22" s="195"/>
      <c r="D22" s="195"/>
      <c r="E22" s="196"/>
      <c r="F22" s="234"/>
      <c r="G22" s="175"/>
      <c r="H22" s="175"/>
      <c r="I22" s="175"/>
      <c r="J22" s="175"/>
      <c r="K22" s="175"/>
      <c r="L22" s="172"/>
      <c r="M22" s="173"/>
      <c r="N22" s="99">
        <f t="shared" si="1"/>
      </c>
      <c r="O22" s="99">
        <f t="shared" si="2"/>
      </c>
      <c r="P22" s="99">
        <f t="shared" si="3"/>
      </c>
      <c r="Q22" s="99">
        <f t="shared" si="4"/>
      </c>
      <c r="R22" s="99">
        <f t="shared" si="5"/>
      </c>
      <c r="S22" s="99">
        <f t="shared" si="6"/>
      </c>
      <c r="T22" s="99"/>
      <c r="U22" s="99"/>
      <c r="V22" s="99"/>
      <c r="W22" s="99"/>
      <c r="X22" s="99"/>
      <c r="Y22" s="99"/>
      <c r="Z22" s="99"/>
      <c r="AA22" s="99"/>
      <c r="AB22" s="99"/>
      <c r="AC22" s="99"/>
      <c r="AD22" s="99"/>
      <c r="AE22" s="99"/>
      <c r="AF22" s="68"/>
      <c r="AG22" s="68"/>
    </row>
    <row r="23" spans="1:33" ht="60">
      <c r="A23" s="88" t="s">
        <v>170</v>
      </c>
      <c r="B23" s="78">
        <v>2</v>
      </c>
      <c r="C23" s="75"/>
      <c r="D23" s="130"/>
      <c r="E23" s="140"/>
      <c r="F23" s="233"/>
      <c r="G23" s="223">
        <v>0</v>
      </c>
      <c r="H23" s="171">
        <f>IF(C23="Yes",1,0)</f>
        <v>0</v>
      </c>
      <c r="I23" s="222">
        <v>0</v>
      </c>
      <c r="J23" s="219">
        <v>0</v>
      </c>
      <c r="K23" s="220">
        <v>0</v>
      </c>
      <c r="L23" s="221">
        <v>0</v>
      </c>
      <c r="M23" s="168">
        <f t="shared" si="0"/>
        <v>0</v>
      </c>
      <c r="N23" s="99">
        <f t="shared" si="1"/>
      </c>
      <c r="O23" s="99">
        <f t="shared" si="2"/>
        <v>0</v>
      </c>
      <c r="P23" s="99">
        <f t="shared" si="3"/>
      </c>
      <c r="Q23" s="99">
        <f t="shared" si="4"/>
      </c>
      <c r="R23" s="99">
        <f t="shared" si="5"/>
      </c>
      <c r="S23" s="99">
        <f t="shared" si="6"/>
      </c>
      <c r="T23" s="99" t="str">
        <f>IF(AND(C23="Yes",E23=""),"CORRECT",IF(C23="No","CORRECT",IF(B23=1,"ERROR 1","N/A")))</f>
        <v>N/A</v>
      </c>
      <c r="U23" s="99" t="str">
        <f>IF(AND(C23="Yes",E23=""),"CORRECT",IF(C23="No","CORRECT",IF(B23=2,"ERROR 1","N/A")))</f>
        <v>ERROR 1</v>
      </c>
      <c r="V23" s="99" t="str">
        <f>IF(AND(C23="Yes",E23=""),"CORRECT",IF(C23="No","CORRECT",IF(B23=3,"ERROR 1","N/A")))</f>
        <v>N/A</v>
      </c>
      <c r="W23" s="99" t="str">
        <f>IF(AND(C23="Yes",E23=""),"CORRECT",IF(C23="No","CORRECT",IF(B23=4,"ERROR 1","N/A")))</f>
        <v>N/A</v>
      </c>
      <c r="X23" s="99" t="str">
        <f>IF(AND(C23="Yes",E23=""),"CORRECT",IF(C23="No","CORRECT",IF(B23=5,"ERROR 1","N/A")))</f>
        <v>N/A</v>
      </c>
      <c r="Y23" s="99" t="str">
        <f>IF(AND(C23="Yes",E23=""),"CORRECT",IF(C23="No","CORRECT",IF(B23=6,"ERROR 1","N/A")))</f>
        <v>N/A</v>
      </c>
      <c r="Z23" s="99" t="str">
        <f t="shared" si="13"/>
        <v>CORRECT</v>
      </c>
      <c r="AA23" s="99" t="str">
        <f t="shared" si="14"/>
        <v>CORRECT</v>
      </c>
      <c r="AB23" s="99" t="str">
        <f t="shared" si="15"/>
        <v>CORRECT</v>
      </c>
      <c r="AC23" s="99" t="str">
        <f t="shared" si="16"/>
        <v>CORRECT</v>
      </c>
      <c r="AD23" s="99" t="str">
        <f t="shared" si="17"/>
        <v>CORRECT</v>
      </c>
      <c r="AE23" s="99" t="str">
        <f t="shared" si="18"/>
        <v>CORRECT</v>
      </c>
      <c r="AF23" s="68"/>
      <c r="AG23" s="68"/>
    </row>
    <row r="24" spans="1:33" ht="60">
      <c r="A24" s="114" t="s">
        <v>171</v>
      </c>
      <c r="B24" s="78">
        <v>2</v>
      </c>
      <c r="C24" s="75"/>
      <c r="D24" s="130"/>
      <c r="E24" s="140"/>
      <c r="F24" s="233"/>
      <c r="G24" s="223">
        <v>0</v>
      </c>
      <c r="H24" s="171">
        <f>IF(C24="Yes",1,0)</f>
        <v>0</v>
      </c>
      <c r="I24" s="222">
        <v>0</v>
      </c>
      <c r="J24" s="219">
        <v>0</v>
      </c>
      <c r="K24" s="220">
        <v>0</v>
      </c>
      <c r="L24" s="221">
        <v>0</v>
      </c>
      <c r="M24" s="168">
        <f t="shared" si="0"/>
        <v>0</v>
      </c>
      <c r="N24" s="99">
        <f t="shared" si="1"/>
      </c>
      <c r="O24" s="99">
        <f t="shared" si="2"/>
        <v>0</v>
      </c>
      <c r="P24" s="99">
        <f t="shared" si="3"/>
      </c>
      <c r="Q24" s="99">
        <f t="shared" si="4"/>
      </c>
      <c r="R24" s="99">
        <f t="shared" si="5"/>
      </c>
      <c r="S24" s="99">
        <f t="shared" si="6"/>
      </c>
      <c r="T24" s="99" t="str">
        <f aca="true" t="shared" si="26" ref="T24:T31">IF(AND(C24="Yes",E24=""),"CORRECT",IF(C24="No","CORRECT",IF(B24=1,"ERROR 1","N/A")))</f>
        <v>N/A</v>
      </c>
      <c r="U24" s="99" t="str">
        <f aca="true" t="shared" si="27" ref="U24:U31">IF(AND(C24="Yes",E24=""),"CORRECT",IF(C24="No","CORRECT",IF(B24=2,"ERROR 1","N/A")))</f>
        <v>ERROR 1</v>
      </c>
      <c r="V24" s="99" t="str">
        <f aca="true" t="shared" si="28" ref="V24:V31">IF(AND(C24="Yes",E24=""),"CORRECT",IF(C24="No","CORRECT",IF(B24=3,"ERROR 1","N/A")))</f>
        <v>N/A</v>
      </c>
      <c r="W24" s="99" t="str">
        <f aca="true" t="shared" si="29" ref="W24:W31">IF(AND(C24="Yes",E24=""),"CORRECT",IF(C24="No","CORRECT",IF(B24=4,"ERROR 1","N/A")))</f>
        <v>N/A</v>
      </c>
      <c r="X24" s="99" t="str">
        <f aca="true" t="shared" si="30" ref="X24:X31">IF(AND(C24="Yes",E24=""),"CORRECT",IF(C24="No","CORRECT",IF(B24=5,"ERROR 1","N/A")))</f>
        <v>N/A</v>
      </c>
      <c r="Y24" s="99" t="str">
        <f aca="true" t="shared" si="31" ref="Y24:Y31">IF(AND(C24="Yes",E24=""),"CORRECT",IF(C24="No","CORRECT",IF(B24=6,"ERROR 1","N/A")))</f>
        <v>N/A</v>
      </c>
      <c r="Z24" s="99" t="str">
        <f t="shared" si="13"/>
        <v>CORRECT</v>
      </c>
      <c r="AA24" s="99" t="str">
        <f t="shared" si="14"/>
        <v>CORRECT</v>
      </c>
      <c r="AB24" s="99" t="str">
        <f t="shared" si="15"/>
        <v>CORRECT</v>
      </c>
      <c r="AC24" s="99" t="str">
        <f t="shared" si="16"/>
        <v>CORRECT</v>
      </c>
      <c r="AD24" s="99" t="str">
        <f t="shared" si="17"/>
        <v>CORRECT</v>
      </c>
      <c r="AE24" s="99" t="str">
        <f t="shared" si="18"/>
        <v>CORRECT</v>
      </c>
      <c r="AF24" s="68"/>
      <c r="AG24" s="68"/>
    </row>
    <row r="25" spans="1:33" ht="48">
      <c r="A25" s="88" t="s">
        <v>172</v>
      </c>
      <c r="B25" s="80">
        <v>3</v>
      </c>
      <c r="C25" s="75"/>
      <c r="D25" s="130"/>
      <c r="E25" s="140"/>
      <c r="F25" s="233"/>
      <c r="G25" s="217">
        <v>0</v>
      </c>
      <c r="H25" s="224">
        <v>0</v>
      </c>
      <c r="I25" s="174">
        <f>IF(C25="Yes",1,0)</f>
        <v>0</v>
      </c>
      <c r="J25" s="219">
        <v>0</v>
      </c>
      <c r="K25" s="220">
        <v>0</v>
      </c>
      <c r="L25" s="221">
        <v>0</v>
      </c>
      <c r="M25" s="168">
        <f t="shared" si="0"/>
        <v>0</v>
      </c>
      <c r="N25" s="99">
        <f t="shared" si="1"/>
      </c>
      <c r="O25" s="99">
        <f t="shared" si="2"/>
      </c>
      <c r="P25" s="99">
        <f t="shared" si="3"/>
        <v>0</v>
      </c>
      <c r="Q25" s="99">
        <f t="shared" si="4"/>
      </c>
      <c r="R25" s="99">
        <f t="shared" si="5"/>
      </c>
      <c r="S25" s="99">
        <f t="shared" si="6"/>
      </c>
      <c r="T25" s="99" t="str">
        <f t="shared" si="26"/>
        <v>N/A</v>
      </c>
      <c r="U25" s="99" t="str">
        <f t="shared" si="27"/>
        <v>N/A</v>
      </c>
      <c r="V25" s="99" t="str">
        <f t="shared" si="28"/>
        <v>ERROR 1</v>
      </c>
      <c r="W25" s="99" t="str">
        <f t="shared" si="29"/>
        <v>N/A</v>
      </c>
      <c r="X25" s="99" t="str">
        <f t="shared" si="30"/>
        <v>N/A</v>
      </c>
      <c r="Y25" s="99" t="str">
        <f t="shared" si="31"/>
        <v>N/A</v>
      </c>
      <c r="Z25" s="99" t="str">
        <f t="shared" si="13"/>
        <v>CORRECT</v>
      </c>
      <c r="AA25" s="99" t="str">
        <f t="shared" si="14"/>
        <v>CORRECT</v>
      </c>
      <c r="AB25" s="99" t="str">
        <f t="shared" si="15"/>
        <v>CORRECT</v>
      </c>
      <c r="AC25" s="99" t="str">
        <f t="shared" si="16"/>
        <v>CORRECT</v>
      </c>
      <c r="AD25" s="99" t="str">
        <f t="shared" si="17"/>
        <v>CORRECT</v>
      </c>
      <c r="AE25" s="99" t="str">
        <f t="shared" si="18"/>
        <v>CORRECT</v>
      </c>
      <c r="AF25" s="68"/>
      <c r="AG25" s="68"/>
    </row>
    <row r="26" spans="1:33" ht="96">
      <c r="A26" s="88" t="s">
        <v>173</v>
      </c>
      <c r="B26" s="80">
        <v>3</v>
      </c>
      <c r="C26" s="75"/>
      <c r="D26" s="130"/>
      <c r="E26" s="140"/>
      <c r="F26" s="233"/>
      <c r="G26" s="217">
        <v>0</v>
      </c>
      <c r="H26" s="224">
        <v>0</v>
      </c>
      <c r="I26" s="174">
        <f>IF(C26="Yes",1,0)</f>
        <v>0</v>
      </c>
      <c r="J26" s="219">
        <v>0</v>
      </c>
      <c r="K26" s="220">
        <v>0</v>
      </c>
      <c r="L26" s="221">
        <v>0</v>
      </c>
      <c r="M26" s="168">
        <f t="shared" si="0"/>
        <v>0</v>
      </c>
      <c r="N26" s="99">
        <f t="shared" si="1"/>
      </c>
      <c r="O26" s="99">
        <f t="shared" si="2"/>
      </c>
      <c r="P26" s="99">
        <f t="shared" si="3"/>
        <v>0</v>
      </c>
      <c r="Q26" s="99">
        <f t="shared" si="4"/>
      </c>
      <c r="R26" s="99">
        <f t="shared" si="5"/>
      </c>
      <c r="S26" s="99">
        <f t="shared" si="6"/>
      </c>
      <c r="T26" s="99" t="str">
        <f t="shared" si="26"/>
        <v>N/A</v>
      </c>
      <c r="U26" s="99" t="str">
        <f t="shared" si="27"/>
        <v>N/A</v>
      </c>
      <c r="V26" s="99" t="str">
        <f t="shared" si="28"/>
        <v>ERROR 1</v>
      </c>
      <c r="W26" s="99" t="str">
        <f t="shared" si="29"/>
        <v>N/A</v>
      </c>
      <c r="X26" s="99" t="str">
        <f t="shared" si="30"/>
        <v>N/A</v>
      </c>
      <c r="Y26" s="99" t="str">
        <f t="shared" si="31"/>
        <v>N/A</v>
      </c>
      <c r="Z26" s="99" t="str">
        <f t="shared" si="13"/>
        <v>CORRECT</v>
      </c>
      <c r="AA26" s="99" t="str">
        <f t="shared" si="14"/>
        <v>CORRECT</v>
      </c>
      <c r="AB26" s="99" t="str">
        <f t="shared" si="15"/>
        <v>CORRECT</v>
      </c>
      <c r="AC26" s="99" t="str">
        <f t="shared" si="16"/>
        <v>CORRECT</v>
      </c>
      <c r="AD26" s="99" t="str">
        <f t="shared" si="17"/>
        <v>CORRECT</v>
      </c>
      <c r="AE26" s="99" t="str">
        <f t="shared" si="18"/>
        <v>CORRECT</v>
      </c>
      <c r="AF26" s="68"/>
      <c r="AG26" s="68"/>
    </row>
    <row r="27" spans="1:33" ht="60">
      <c r="A27" s="88" t="s">
        <v>174</v>
      </c>
      <c r="B27" s="80">
        <v>3</v>
      </c>
      <c r="C27" s="75"/>
      <c r="D27" s="130"/>
      <c r="E27" s="140"/>
      <c r="F27" s="233"/>
      <c r="G27" s="217">
        <v>0</v>
      </c>
      <c r="H27" s="218">
        <v>0</v>
      </c>
      <c r="I27" s="174">
        <f>IF(C27="Yes",1,0)</f>
        <v>0</v>
      </c>
      <c r="J27" s="219">
        <v>0</v>
      </c>
      <c r="K27" s="220">
        <v>0</v>
      </c>
      <c r="L27" s="221">
        <v>0</v>
      </c>
      <c r="M27" s="168">
        <f t="shared" si="0"/>
        <v>0</v>
      </c>
      <c r="N27" s="99">
        <f t="shared" si="1"/>
      </c>
      <c r="O27" s="99">
        <f t="shared" si="2"/>
      </c>
      <c r="P27" s="99">
        <f t="shared" si="3"/>
        <v>0</v>
      </c>
      <c r="Q27" s="99">
        <f t="shared" si="4"/>
      </c>
      <c r="R27" s="99">
        <f t="shared" si="5"/>
      </c>
      <c r="S27" s="99">
        <f t="shared" si="6"/>
      </c>
      <c r="T27" s="99" t="str">
        <f t="shared" si="26"/>
        <v>N/A</v>
      </c>
      <c r="U27" s="99" t="str">
        <f t="shared" si="27"/>
        <v>N/A</v>
      </c>
      <c r="V27" s="99" t="str">
        <f t="shared" si="28"/>
        <v>ERROR 1</v>
      </c>
      <c r="W27" s="99" t="str">
        <f t="shared" si="29"/>
        <v>N/A</v>
      </c>
      <c r="X27" s="99" t="str">
        <f t="shared" si="30"/>
        <v>N/A</v>
      </c>
      <c r="Y27" s="99" t="str">
        <f t="shared" si="31"/>
        <v>N/A</v>
      </c>
      <c r="Z27" s="99" t="str">
        <f t="shared" si="13"/>
        <v>CORRECT</v>
      </c>
      <c r="AA27" s="99" t="str">
        <f t="shared" si="14"/>
        <v>CORRECT</v>
      </c>
      <c r="AB27" s="99" t="str">
        <f t="shared" si="15"/>
        <v>CORRECT</v>
      </c>
      <c r="AC27" s="99" t="str">
        <f t="shared" si="16"/>
        <v>CORRECT</v>
      </c>
      <c r="AD27" s="99" t="str">
        <f t="shared" si="17"/>
        <v>CORRECT</v>
      </c>
      <c r="AE27" s="99" t="str">
        <f t="shared" si="18"/>
        <v>CORRECT</v>
      </c>
      <c r="AF27" s="68"/>
      <c r="AG27" s="68"/>
    </row>
    <row r="28" spans="1:33" ht="24">
      <c r="A28" s="88" t="s">
        <v>175</v>
      </c>
      <c r="B28" s="80">
        <v>3</v>
      </c>
      <c r="C28" s="75"/>
      <c r="D28" s="130"/>
      <c r="E28" s="140"/>
      <c r="F28" s="233"/>
      <c r="G28" s="217">
        <v>0</v>
      </c>
      <c r="H28" s="218">
        <v>0</v>
      </c>
      <c r="I28" s="174">
        <f>IF(C28="Yes",1,0)</f>
        <v>0</v>
      </c>
      <c r="J28" s="219">
        <v>0</v>
      </c>
      <c r="K28" s="220">
        <v>0</v>
      </c>
      <c r="L28" s="221">
        <v>0</v>
      </c>
      <c r="M28" s="168">
        <f t="shared" si="0"/>
        <v>0</v>
      </c>
      <c r="N28" s="99">
        <f t="shared" si="1"/>
      </c>
      <c r="O28" s="99">
        <f t="shared" si="2"/>
      </c>
      <c r="P28" s="99">
        <f t="shared" si="3"/>
        <v>0</v>
      </c>
      <c r="Q28" s="99">
        <f t="shared" si="4"/>
      </c>
      <c r="R28" s="99">
        <f t="shared" si="5"/>
      </c>
      <c r="S28" s="99">
        <f t="shared" si="6"/>
      </c>
      <c r="T28" s="99" t="str">
        <f t="shared" si="26"/>
        <v>N/A</v>
      </c>
      <c r="U28" s="99" t="str">
        <f t="shared" si="27"/>
        <v>N/A</v>
      </c>
      <c r="V28" s="99" t="str">
        <f t="shared" si="28"/>
        <v>ERROR 1</v>
      </c>
      <c r="W28" s="99" t="str">
        <f t="shared" si="29"/>
        <v>N/A</v>
      </c>
      <c r="X28" s="99" t="str">
        <f t="shared" si="30"/>
        <v>N/A</v>
      </c>
      <c r="Y28" s="99" t="str">
        <f t="shared" si="31"/>
        <v>N/A</v>
      </c>
      <c r="Z28" s="99" t="str">
        <f t="shared" si="13"/>
        <v>CORRECT</v>
      </c>
      <c r="AA28" s="99" t="str">
        <f t="shared" si="14"/>
        <v>CORRECT</v>
      </c>
      <c r="AB28" s="99" t="str">
        <f t="shared" si="15"/>
        <v>CORRECT</v>
      </c>
      <c r="AC28" s="99" t="str">
        <f t="shared" si="16"/>
        <v>CORRECT</v>
      </c>
      <c r="AD28" s="99" t="str">
        <f t="shared" si="17"/>
        <v>CORRECT</v>
      </c>
      <c r="AE28" s="99" t="str">
        <f t="shared" si="18"/>
        <v>CORRECT</v>
      </c>
      <c r="AF28" s="68"/>
      <c r="AG28" s="68"/>
    </row>
    <row r="29" spans="1:33" ht="36">
      <c r="A29" s="88" t="s">
        <v>176</v>
      </c>
      <c r="B29" s="80">
        <v>3</v>
      </c>
      <c r="C29" s="75"/>
      <c r="D29" s="130"/>
      <c r="E29" s="140"/>
      <c r="F29" s="233"/>
      <c r="G29" s="217">
        <v>0</v>
      </c>
      <c r="H29" s="218">
        <v>0</v>
      </c>
      <c r="I29" s="174">
        <f>IF(C29="Yes",1,0)</f>
        <v>0</v>
      </c>
      <c r="J29" s="219">
        <v>0</v>
      </c>
      <c r="K29" s="220">
        <v>0</v>
      </c>
      <c r="L29" s="221">
        <v>0</v>
      </c>
      <c r="M29" s="168">
        <f t="shared" si="0"/>
        <v>0</v>
      </c>
      <c r="N29" s="99">
        <f t="shared" si="1"/>
      </c>
      <c r="O29" s="99">
        <f t="shared" si="2"/>
      </c>
      <c r="P29" s="99">
        <f t="shared" si="3"/>
        <v>0</v>
      </c>
      <c r="Q29" s="99">
        <f t="shared" si="4"/>
      </c>
      <c r="R29" s="99">
        <f t="shared" si="5"/>
      </c>
      <c r="S29" s="99">
        <f t="shared" si="6"/>
      </c>
      <c r="T29" s="99" t="str">
        <f t="shared" si="26"/>
        <v>N/A</v>
      </c>
      <c r="U29" s="99" t="str">
        <f t="shared" si="27"/>
        <v>N/A</v>
      </c>
      <c r="V29" s="99" t="str">
        <f t="shared" si="28"/>
        <v>ERROR 1</v>
      </c>
      <c r="W29" s="99" t="str">
        <f t="shared" si="29"/>
        <v>N/A</v>
      </c>
      <c r="X29" s="99" t="str">
        <f t="shared" si="30"/>
        <v>N/A</v>
      </c>
      <c r="Y29" s="99" t="str">
        <f t="shared" si="31"/>
        <v>N/A</v>
      </c>
      <c r="Z29" s="99" t="str">
        <f t="shared" si="13"/>
        <v>CORRECT</v>
      </c>
      <c r="AA29" s="99" t="str">
        <f t="shared" si="14"/>
        <v>CORRECT</v>
      </c>
      <c r="AB29" s="99" t="str">
        <f t="shared" si="15"/>
        <v>CORRECT</v>
      </c>
      <c r="AC29" s="99" t="str">
        <f t="shared" si="16"/>
        <v>CORRECT</v>
      </c>
      <c r="AD29" s="99" t="str">
        <f t="shared" si="17"/>
        <v>CORRECT</v>
      </c>
      <c r="AE29" s="99" t="str">
        <f t="shared" si="18"/>
        <v>CORRECT</v>
      </c>
      <c r="AF29" s="68"/>
      <c r="AG29" s="68"/>
    </row>
    <row r="30" spans="1:33" ht="48">
      <c r="A30" s="88" t="s">
        <v>177</v>
      </c>
      <c r="B30" s="78">
        <v>2</v>
      </c>
      <c r="C30" s="75"/>
      <c r="D30" s="130"/>
      <c r="E30" s="140"/>
      <c r="F30" s="233"/>
      <c r="G30" s="223">
        <v>0</v>
      </c>
      <c r="H30" s="171">
        <f>IF(C30="Yes",1,0)</f>
        <v>0</v>
      </c>
      <c r="I30" s="222">
        <v>0</v>
      </c>
      <c r="J30" s="219">
        <v>0</v>
      </c>
      <c r="K30" s="220">
        <v>0</v>
      </c>
      <c r="L30" s="221">
        <v>0</v>
      </c>
      <c r="M30" s="168">
        <f t="shared" si="0"/>
        <v>0</v>
      </c>
      <c r="N30" s="99">
        <f t="shared" si="1"/>
      </c>
      <c r="O30" s="99">
        <f t="shared" si="2"/>
        <v>0</v>
      </c>
      <c r="P30" s="99">
        <f t="shared" si="3"/>
      </c>
      <c r="Q30" s="99">
        <f t="shared" si="4"/>
      </c>
      <c r="R30" s="99">
        <f t="shared" si="5"/>
      </c>
      <c r="S30" s="99">
        <f t="shared" si="6"/>
      </c>
      <c r="T30" s="99" t="str">
        <f t="shared" si="26"/>
        <v>N/A</v>
      </c>
      <c r="U30" s="99" t="str">
        <f t="shared" si="27"/>
        <v>ERROR 1</v>
      </c>
      <c r="V30" s="99" t="str">
        <f t="shared" si="28"/>
        <v>N/A</v>
      </c>
      <c r="W30" s="99" t="str">
        <f t="shared" si="29"/>
        <v>N/A</v>
      </c>
      <c r="X30" s="99" t="str">
        <f t="shared" si="30"/>
        <v>N/A</v>
      </c>
      <c r="Y30" s="99" t="str">
        <f t="shared" si="31"/>
        <v>N/A</v>
      </c>
      <c r="Z30" s="99" t="str">
        <f t="shared" si="13"/>
        <v>CORRECT</v>
      </c>
      <c r="AA30" s="99" t="str">
        <f t="shared" si="14"/>
        <v>CORRECT</v>
      </c>
      <c r="AB30" s="99" t="str">
        <f t="shared" si="15"/>
        <v>CORRECT</v>
      </c>
      <c r="AC30" s="99" t="str">
        <f t="shared" si="16"/>
        <v>CORRECT</v>
      </c>
      <c r="AD30" s="99" t="str">
        <f t="shared" si="17"/>
        <v>CORRECT</v>
      </c>
      <c r="AE30" s="99" t="str">
        <f t="shared" si="18"/>
        <v>CORRECT</v>
      </c>
      <c r="AF30" s="68"/>
      <c r="AG30" s="68"/>
    </row>
    <row r="31" spans="1:33" ht="60">
      <c r="A31" s="88" t="s">
        <v>178</v>
      </c>
      <c r="B31" s="80">
        <v>3</v>
      </c>
      <c r="C31" s="75"/>
      <c r="D31" s="130"/>
      <c r="E31" s="140"/>
      <c r="F31" s="233"/>
      <c r="G31" s="217">
        <v>0</v>
      </c>
      <c r="H31" s="218">
        <v>0</v>
      </c>
      <c r="I31" s="174">
        <f>IF(C31="Yes",1,0)</f>
        <v>0</v>
      </c>
      <c r="J31" s="219">
        <v>0</v>
      </c>
      <c r="K31" s="220">
        <v>0</v>
      </c>
      <c r="L31" s="221">
        <v>0</v>
      </c>
      <c r="M31" s="168">
        <f t="shared" si="0"/>
        <v>0</v>
      </c>
      <c r="N31" s="99">
        <f t="shared" si="1"/>
      </c>
      <c r="O31" s="99">
        <f t="shared" si="2"/>
      </c>
      <c r="P31" s="99">
        <f t="shared" si="3"/>
        <v>0</v>
      </c>
      <c r="Q31" s="99">
        <f t="shared" si="4"/>
      </c>
      <c r="R31" s="99">
        <f t="shared" si="5"/>
      </c>
      <c r="S31" s="99">
        <f t="shared" si="6"/>
      </c>
      <c r="T31" s="99" t="str">
        <f t="shared" si="26"/>
        <v>N/A</v>
      </c>
      <c r="U31" s="99" t="str">
        <f t="shared" si="27"/>
        <v>N/A</v>
      </c>
      <c r="V31" s="99" t="str">
        <f t="shared" si="28"/>
        <v>ERROR 1</v>
      </c>
      <c r="W31" s="99" t="str">
        <f t="shared" si="29"/>
        <v>N/A</v>
      </c>
      <c r="X31" s="99" t="str">
        <f t="shared" si="30"/>
        <v>N/A</v>
      </c>
      <c r="Y31" s="99" t="str">
        <f t="shared" si="31"/>
        <v>N/A</v>
      </c>
      <c r="Z31" s="99" t="str">
        <f t="shared" si="13"/>
        <v>CORRECT</v>
      </c>
      <c r="AA31" s="99" t="str">
        <f t="shared" si="14"/>
        <v>CORRECT</v>
      </c>
      <c r="AB31" s="99" t="str">
        <f t="shared" si="15"/>
        <v>CORRECT</v>
      </c>
      <c r="AC31" s="99" t="str">
        <f t="shared" si="16"/>
        <v>CORRECT</v>
      </c>
      <c r="AD31" s="99" t="str">
        <f t="shared" si="17"/>
        <v>CORRECT</v>
      </c>
      <c r="AE31" s="99" t="str">
        <f t="shared" si="18"/>
        <v>CORRECT</v>
      </c>
      <c r="AF31" s="68"/>
      <c r="AG31" s="68"/>
    </row>
    <row r="32" spans="1:33" ht="15">
      <c r="A32" s="115" t="s">
        <v>22</v>
      </c>
      <c r="B32" s="94"/>
      <c r="C32" s="131"/>
      <c r="D32" s="131"/>
      <c r="E32" s="141"/>
      <c r="F32" s="235"/>
      <c r="G32" s="175"/>
      <c r="H32" s="175"/>
      <c r="I32" s="175"/>
      <c r="J32" s="175"/>
      <c r="K32" s="175"/>
      <c r="L32" s="172"/>
      <c r="M32" s="176"/>
      <c r="N32" s="99">
        <f t="shared" si="1"/>
      </c>
      <c r="O32" s="99">
        <f t="shared" si="2"/>
      </c>
      <c r="P32" s="99">
        <f t="shared" si="3"/>
      </c>
      <c r="Q32" s="99">
        <f t="shared" si="4"/>
      </c>
      <c r="R32" s="99">
        <f t="shared" si="5"/>
      </c>
      <c r="S32" s="99">
        <f t="shared" si="6"/>
      </c>
      <c r="T32" s="99"/>
      <c r="U32" s="99"/>
      <c r="V32" s="99"/>
      <c r="W32" s="99"/>
      <c r="X32" s="99"/>
      <c r="Y32" s="99"/>
      <c r="Z32" s="99"/>
      <c r="AA32" s="99"/>
      <c r="AB32" s="99"/>
      <c r="AC32" s="99"/>
      <c r="AD32" s="99"/>
      <c r="AE32" s="99"/>
      <c r="AF32" s="68"/>
      <c r="AG32" s="68"/>
    </row>
    <row r="33" spans="1:33" ht="168">
      <c r="A33" s="88" t="s">
        <v>179</v>
      </c>
      <c r="B33" s="81">
        <v>1</v>
      </c>
      <c r="C33" s="75"/>
      <c r="D33" s="130"/>
      <c r="E33" s="140"/>
      <c r="F33" s="233"/>
      <c r="G33" s="169">
        <f>IF(C33="Yes",1,0)</f>
        <v>0</v>
      </c>
      <c r="H33" s="170">
        <v>0</v>
      </c>
      <c r="I33" s="204">
        <v>0</v>
      </c>
      <c r="J33" s="205">
        <v>0</v>
      </c>
      <c r="K33" s="206">
        <v>0</v>
      </c>
      <c r="L33" s="167">
        <v>0</v>
      </c>
      <c r="M33" s="168">
        <f t="shared" si="0"/>
        <v>0</v>
      </c>
      <c r="N33" s="99">
        <f t="shared" si="1"/>
        <v>0</v>
      </c>
      <c r="O33" s="99">
        <f t="shared" si="2"/>
      </c>
      <c r="P33" s="99">
        <f t="shared" si="3"/>
      </c>
      <c r="Q33" s="99">
        <f t="shared" si="4"/>
      </c>
      <c r="R33" s="99">
        <f t="shared" si="5"/>
      </c>
      <c r="S33" s="99">
        <f t="shared" si="6"/>
      </c>
      <c r="T33" s="99" t="str">
        <f>IF(AND(C33="Yes",E33=""),"CORRECT",IF(C33="No","CORRECT",IF(B33=1,"ERROR 1","N/A")))</f>
        <v>ERROR 1</v>
      </c>
      <c r="U33" s="99" t="str">
        <f>IF(AND(C33="Yes",E33=""),"CORRECT",IF(C33="No","CORRECT",IF(B33=2,"ERROR 1","N/A")))</f>
        <v>N/A</v>
      </c>
      <c r="V33" s="99" t="str">
        <f>IF(AND(C33="Yes",E33=""),"CORRECT",IF(C33="No","CORRECT",IF(B33=3,"ERROR 1","N/A")))</f>
        <v>N/A</v>
      </c>
      <c r="W33" s="99" t="str">
        <f>IF(AND(C33="Yes",E33=""),"CORRECT",IF(C33="No","CORRECT",IF(B33=4,"ERROR 1","N/A")))</f>
        <v>N/A</v>
      </c>
      <c r="X33" s="99" t="str">
        <f>IF(AND(C33="Yes",E33=""),"CORRECT",IF(C33="No","CORRECT",IF(B33=5,"ERROR 1","N/A")))</f>
        <v>N/A</v>
      </c>
      <c r="Y33" s="99" t="str">
        <f>IF(AND(C33="Yes",E33=""),"CORRECT",IF(C33="No","CORRECT",IF(B33=6,"ERROR 1","N/A")))</f>
        <v>N/A</v>
      </c>
      <c r="Z33" s="99" t="str">
        <f t="shared" si="13"/>
        <v>CORRECT</v>
      </c>
      <c r="AA33" s="99" t="str">
        <f t="shared" si="14"/>
        <v>CORRECT</v>
      </c>
      <c r="AB33" s="99" t="str">
        <f t="shared" si="15"/>
        <v>CORRECT</v>
      </c>
      <c r="AC33" s="99" t="str">
        <f t="shared" si="16"/>
        <v>CORRECT</v>
      </c>
      <c r="AD33" s="99" t="str">
        <f t="shared" si="17"/>
        <v>CORRECT</v>
      </c>
      <c r="AE33" s="99" t="str">
        <f t="shared" si="18"/>
        <v>CORRECT</v>
      </c>
      <c r="AF33" s="68"/>
      <c r="AG33" s="68"/>
    </row>
    <row r="34" spans="1:33" ht="96">
      <c r="A34" s="88" t="s">
        <v>180</v>
      </c>
      <c r="B34" s="81">
        <v>1</v>
      </c>
      <c r="C34" s="75"/>
      <c r="D34" s="130"/>
      <c r="E34" s="140"/>
      <c r="F34" s="233"/>
      <c r="G34" s="169">
        <f>IF(C34="Yes",1,0)</f>
        <v>0</v>
      </c>
      <c r="H34" s="170">
        <v>0</v>
      </c>
      <c r="I34" s="204">
        <v>0</v>
      </c>
      <c r="J34" s="205">
        <v>0</v>
      </c>
      <c r="K34" s="206">
        <v>0</v>
      </c>
      <c r="L34" s="167">
        <v>0</v>
      </c>
      <c r="M34" s="168">
        <f t="shared" si="0"/>
        <v>0</v>
      </c>
      <c r="N34" s="99">
        <f t="shared" si="1"/>
        <v>0</v>
      </c>
      <c r="O34" s="99">
        <f t="shared" si="2"/>
      </c>
      <c r="P34" s="99">
        <f t="shared" si="3"/>
      </c>
      <c r="Q34" s="99">
        <f t="shared" si="4"/>
      </c>
      <c r="R34" s="99">
        <f t="shared" si="5"/>
      </c>
      <c r="S34" s="99">
        <f t="shared" si="6"/>
      </c>
      <c r="T34" s="99" t="str">
        <f aca="true" t="shared" si="32" ref="T34:T39">IF(AND(C34="Yes",E34=""),"CORRECT",IF(C34="No","CORRECT",IF(B34=1,"ERROR 1","N/A")))</f>
        <v>ERROR 1</v>
      </c>
      <c r="U34" s="99" t="str">
        <f aca="true" t="shared" si="33" ref="U34:U39">IF(AND(C34="Yes",E34=""),"CORRECT",IF(C34="No","CORRECT",IF(B34=2,"ERROR 1","N/A")))</f>
        <v>N/A</v>
      </c>
      <c r="V34" s="99" t="str">
        <f aca="true" t="shared" si="34" ref="V34:V39">IF(AND(C34="Yes",E34=""),"CORRECT",IF(C34="No","CORRECT",IF(B34=3,"ERROR 1","N/A")))</f>
        <v>N/A</v>
      </c>
      <c r="W34" s="99" t="str">
        <f aca="true" t="shared" si="35" ref="W34:W39">IF(AND(C34="Yes",E34=""),"CORRECT",IF(C34="No","CORRECT",IF(B34=4,"ERROR 1","N/A")))</f>
        <v>N/A</v>
      </c>
      <c r="X34" s="99" t="str">
        <f aca="true" t="shared" si="36" ref="X34:X39">IF(AND(C34="Yes",E34=""),"CORRECT",IF(C34="No","CORRECT",IF(B34=5,"ERROR 1","N/A")))</f>
        <v>N/A</v>
      </c>
      <c r="Y34" s="99" t="str">
        <f aca="true" t="shared" si="37" ref="Y34:Y39">IF(AND(C34="Yes",E34=""),"CORRECT",IF(C34="No","CORRECT",IF(B34=6,"ERROR 1","N/A")))</f>
        <v>N/A</v>
      </c>
      <c r="Z34" s="99" t="str">
        <f t="shared" si="13"/>
        <v>CORRECT</v>
      </c>
      <c r="AA34" s="99" t="str">
        <f t="shared" si="14"/>
        <v>CORRECT</v>
      </c>
      <c r="AB34" s="99" t="str">
        <f t="shared" si="15"/>
        <v>CORRECT</v>
      </c>
      <c r="AC34" s="99" t="str">
        <f t="shared" si="16"/>
        <v>CORRECT</v>
      </c>
      <c r="AD34" s="99" t="str">
        <f t="shared" si="17"/>
        <v>CORRECT</v>
      </c>
      <c r="AE34" s="99" t="str">
        <f t="shared" si="18"/>
        <v>CORRECT</v>
      </c>
      <c r="AF34" s="68"/>
      <c r="AG34" s="68"/>
    </row>
    <row r="35" spans="1:33" ht="60">
      <c r="A35" s="88" t="s">
        <v>181</v>
      </c>
      <c r="B35" s="81">
        <v>1</v>
      </c>
      <c r="C35" s="75"/>
      <c r="D35" s="130"/>
      <c r="E35" s="140"/>
      <c r="F35" s="233"/>
      <c r="G35" s="169">
        <f>IF(C35="Yes",1,0)</f>
        <v>0</v>
      </c>
      <c r="H35" s="170">
        <v>0</v>
      </c>
      <c r="I35" s="204">
        <v>0</v>
      </c>
      <c r="J35" s="205">
        <v>0</v>
      </c>
      <c r="K35" s="206">
        <v>0</v>
      </c>
      <c r="L35" s="167">
        <v>0</v>
      </c>
      <c r="M35" s="168">
        <f t="shared" si="0"/>
        <v>0</v>
      </c>
      <c r="N35" s="99">
        <f t="shared" si="1"/>
        <v>0</v>
      </c>
      <c r="O35" s="99">
        <f t="shared" si="2"/>
      </c>
      <c r="P35" s="99">
        <f t="shared" si="3"/>
      </c>
      <c r="Q35" s="99">
        <f t="shared" si="4"/>
      </c>
      <c r="R35" s="99">
        <f t="shared" si="5"/>
      </c>
      <c r="S35" s="99">
        <f t="shared" si="6"/>
      </c>
      <c r="T35" s="99" t="str">
        <f t="shared" si="32"/>
        <v>ERROR 1</v>
      </c>
      <c r="U35" s="99" t="str">
        <f t="shared" si="33"/>
        <v>N/A</v>
      </c>
      <c r="V35" s="99" t="str">
        <f t="shared" si="34"/>
        <v>N/A</v>
      </c>
      <c r="W35" s="99" t="str">
        <f t="shared" si="35"/>
        <v>N/A</v>
      </c>
      <c r="X35" s="99" t="str">
        <f t="shared" si="36"/>
        <v>N/A</v>
      </c>
      <c r="Y35" s="99" t="str">
        <f t="shared" si="37"/>
        <v>N/A</v>
      </c>
      <c r="Z35" s="99" t="str">
        <f t="shared" si="13"/>
        <v>CORRECT</v>
      </c>
      <c r="AA35" s="99" t="str">
        <f t="shared" si="14"/>
        <v>CORRECT</v>
      </c>
      <c r="AB35" s="99" t="str">
        <f t="shared" si="15"/>
        <v>CORRECT</v>
      </c>
      <c r="AC35" s="99" t="str">
        <f t="shared" si="16"/>
        <v>CORRECT</v>
      </c>
      <c r="AD35" s="99" t="str">
        <f t="shared" si="17"/>
        <v>CORRECT</v>
      </c>
      <c r="AE35" s="99" t="str">
        <f t="shared" si="18"/>
        <v>CORRECT</v>
      </c>
      <c r="AF35" s="68"/>
      <c r="AG35" s="68"/>
    </row>
    <row r="36" spans="1:33" ht="48">
      <c r="A36" s="88" t="s">
        <v>182</v>
      </c>
      <c r="B36" s="81">
        <v>1</v>
      </c>
      <c r="C36" s="75"/>
      <c r="D36" s="130"/>
      <c r="E36" s="140"/>
      <c r="F36" s="233"/>
      <c r="G36" s="169">
        <f>IF(C36="Yes",1,0)</f>
        <v>0</v>
      </c>
      <c r="H36" s="170">
        <v>0</v>
      </c>
      <c r="I36" s="204">
        <v>0</v>
      </c>
      <c r="J36" s="205">
        <v>0</v>
      </c>
      <c r="K36" s="206">
        <v>0</v>
      </c>
      <c r="L36" s="167">
        <v>0</v>
      </c>
      <c r="M36" s="168">
        <f t="shared" si="0"/>
        <v>0</v>
      </c>
      <c r="N36" s="99">
        <f t="shared" si="1"/>
        <v>0</v>
      </c>
      <c r="O36" s="99">
        <f t="shared" si="2"/>
      </c>
      <c r="P36" s="99">
        <f t="shared" si="3"/>
      </c>
      <c r="Q36" s="99">
        <f t="shared" si="4"/>
      </c>
      <c r="R36" s="99">
        <f t="shared" si="5"/>
      </c>
      <c r="S36" s="99">
        <f t="shared" si="6"/>
      </c>
      <c r="T36" s="99" t="str">
        <f t="shared" si="32"/>
        <v>ERROR 1</v>
      </c>
      <c r="U36" s="99" t="str">
        <f t="shared" si="33"/>
        <v>N/A</v>
      </c>
      <c r="V36" s="99" t="str">
        <f t="shared" si="34"/>
        <v>N/A</v>
      </c>
      <c r="W36" s="99" t="str">
        <f t="shared" si="35"/>
        <v>N/A</v>
      </c>
      <c r="X36" s="99" t="str">
        <f t="shared" si="36"/>
        <v>N/A</v>
      </c>
      <c r="Y36" s="99" t="str">
        <f t="shared" si="37"/>
        <v>N/A</v>
      </c>
      <c r="Z36" s="99" t="str">
        <f t="shared" si="13"/>
        <v>CORRECT</v>
      </c>
      <c r="AA36" s="99" t="str">
        <f t="shared" si="14"/>
        <v>CORRECT</v>
      </c>
      <c r="AB36" s="99" t="str">
        <f t="shared" si="15"/>
        <v>CORRECT</v>
      </c>
      <c r="AC36" s="99" t="str">
        <f t="shared" si="16"/>
        <v>CORRECT</v>
      </c>
      <c r="AD36" s="99" t="str">
        <f t="shared" si="17"/>
        <v>CORRECT</v>
      </c>
      <c r="AE36" s="99" t="str">
        <f t="shared" si="18"/>
        <v>CORRECT</v>
      </c>
      <c r="AF36" s="68"/>
      <c r="AG36" s="68"/>
    </row>
    <row r="37" spans="1:33" ht="24">
      <c r="A37" s="88" t="s">
        <v>183</v>
      </c>
      <c r="B37" s="81">
        <v>1</v>
      </c>
      <c r="C37" s="75"/>
      <c r="D37" s="130"/>
      <c r="E37" s="140"/>
      <c r="F37" s="233"/>
      <c r="G37" s="169">
        <f>IF(C37="Yes",1,0)</f>
        <v>0</v>
      </c>
      <c r="H37" s="170">
        <v>0</v>
      </c>
      <c r="I37" s="204">
        <v>0</v>
      </c>
      <c r="J37" s="205">
        <v>0</v>
      </c>
      <c r="K37" s="206">
        <v>0</v>
      </c>
      <c r="L37" s="167">
        <v>0</v>
      </c>
      <c r="M37" s="168">
        <f t="shared" si="0"/>
        <v>0</v>
      </c>
      <c r="N37" s="99">
        <f t="shared" si="1"/>
        <v>0</v>
      </c>
      <c r="O37" s="99">
        <f t="shared" si="2"/>
      </c>
      <c r="P37" s="99">
        <f t="shared" si="3"/>
      </c>
      <c r="Q37" s="99">
        <f t="shared" si="4"/>
      </c>
      <c r="R37" s="99">
        <f t="shared" si="5"/>
      </c>
      <c r="S37" s="99">
        <f t="shared" si="6"/>
      </c>
      <c r="T37" s="99" t="str">
        <f t="shared" si="32"/>
        <v>ERROR 1</v>
      </c>
      <c r="U37" s="99" t="str">
        <f t="shared" si="33"/>
        <v>N/A</v>
      </c>
      <c r="V37" s="99" t="str">
        <f t="shared" si="34"/>
        <v>N/A</v>
      </c>
      <c r="W37" s="99" t="str">
        <f t="shared" si="35"/>
        <v>N/A</v>
      </c>
      <c r="X37" s="99" t="str">
        <f t="shared" si="36"/>
        <v>N/A</v>
      </c>
      <c r="Y37" s="99" t="str">
        <f t="shared" si="37"/>
        <v>N/A</v>
      </c>
      <c r="Z37" s="99" t="str">
        <f t="shared" si="13"/>
        <v>CORRECT</v>
      </c>
      <c r="AA37" s="99" t="str">
        <f t="shared" si="14"/>
        <v>CORRECT</v>
      </c>
      <c r="AB37" s="99" t="str">
        <f t="shared" si="15"/>
        <v>CORRECT</v>
      </c>
      <c r="AC37" s="99" t="str">
        <f t="shared" si="16"/>
        <v>CORRECT</v>
      </c>
      <c r="AD37" s="99" t="str">
        <f t="shared" si="17"/>
        <v>CORRECT</v>
      </c>
      <c r="AE37" s="99" t="str">
        <f t="shared" si="18"/>
        <v>CORRECT</v>
      </c>
      <c r="AF37" s="68"/>
      <c r="AG37" s="68"/>
    </row>
    <row r="38" spans="1:33" ht="24">
      <c r="A38" s="88" t="s">
        <v>184</v>
      </c>
      <c r="B38" s="82">
        <v>5</v>
      </c>
      <c r="C38" s="75"/>
      <c r="D38" s="130"/>
      <c r="E38" s="140"/>
      <c r="F38" s="233"/>
      <c r="G38" s="202">
        <v>0</v>
      </c>
      <c r="H38" s="203">
        <v>0</v>
      </c>
      <c r="I38" s="204">
        <v>0</v>
      </c>
      <c r="J38" s="205">
        <v>0</v>
      </c>
      <c r="K38" s="177">
        <f aca="true" t="shared" si="38" ref="K38:K50">IF(C38="Yes",1,0)</f>
        <v>0</v>
      </c>
      <c r="L38" s="167">
        <v>0</v>
      </c>
      <c r="M38" s="168">
        <f t="shared" si="0"/>
        <v>0</v>
      </c>
      <c r="N38" s="99">
        <f t="shared" si="1"/>
      </c>
      <c r="O38" s="99">
        <f t="shared" si="2"/>
      </c>
      <c r="P38" s="99">
        <f t="shared" si="3"/>
      </c>
      <c r="Q38" s="99">
        <f t="shared" si="4"/>
      </c>
      <c r="R38" s="99">
        <f t="shared" si="5"/>
        <v>0</v>
      </c>
      <c r="S38" s="99">
        <f t="shared" si="6"/>
      </c>
      <c r="T38" s="99" t="str">
        <f t="shared" si="32"/>
        <v>N/A</v>
      </c>
      <c r="U38" s="99" t="str">
        <f t="shared" si="33"/>
        <v>N/A</v>
      </c>
      <c r="V38" s="99" t="str">
        <f t="shared" si="34"/>
        <v>N/A</v>
      </c>
      <c r="W38" s="99" t="str">
        <f t="shared" si="35"/>
        <v>N/A</v>
      </c>
      <c r="X38" s="99" t="str">
        <f t="shared" si="36"/>
        <v>ERROR 1</v>
      </c>
      <c r="Y38" s="99" t="str">
        <f t="shared" si="37"/>
        <v>N/A</v>
      </c>
      <c r="Z38" s="99" t="str">
        <f t="shared" si="13"/>
        <v>CORRECT</v>
      </c>
      <c r="AA38" s="99" t="str">
        <f t="shared" si="14"/>
        <v>CORRECT</v>
      </c>
      <c r="AB38" s="99" t="str">
        <f t="shared" si="15"/>
        <v>CORRECT</v>
      </c>
      <c r="AC38" s="99" t="str">
        <f t="shared" si="16"/>
        <v>CORRECT</v>
      </c>
      <c r="AD38" s="99" t="str">
        <f t="shared" si="17"/>
        <v>CORRECT</v>
      </c>
      <c r="AE38" s="99" t="str">
        <f t="shared" si="18"/>
        <v>CORRECT</v>
      </c>
      <c r="AF38" s="68"/>
      <c r="AG38" s="68"/>
    </row>
    <row r="39" spans="1:33" ht="228">
      <c r="A39" s="88" t="s">
        <v>185</v>
      </c>
      <c r="B39" s="82">
        <v>5</v>
      </c>
      <c r="C39" s="75"/>
      <c r="D39" s="130"/>
      <c r="E39" s="140"/>
      <c r="F39" s="233"/>
      <c r="G39" s="202">
        <v>0</v>
      </c>
      <c r="H39" s="203">
        <v>0</v>
      </c>
      <c r="I39" s="204">
        <v>0</v>
      </c>
      <c r="J39" s="205">
        <v>0</v>
      </c>
      <c r="K39" s="177">
        <f t="shared" si="38"/>
        <v>0</v>
      </c>
      <c r="L39" s="167">
        <v>0</v>
      </c>
      <c r="M39" s="168">
        <f t="shared" si="0"/>
        <v>0</v>
      </c>
      <c r="N39" s="99">
        <f t="shared" si="1"/>
      </c>
      <c r="O39" s="99">
        <f t="shared" si="2"/>
      </c>
      <c r="P39" s="99">
        <f t="shared" si="3"/>
      </c>
      <c r="Q39" s="99">
        <f t="shared" si="4"/>
      </c>
      <c r="R39" s="99">
        <f t="shared" si="5"/>
        <v>0</v>
      </c>
      <c r="S39" s="99">
        <f t="shared" si="6"/>
      </c>
      <c r="T39" s="99" t="str">
        <f t="shared" si="32"/>
        <v>N/A</v>
      </c>
      <c r="U39" s="99" t="str">
        <f t="shared" si="33"/>
        <v>N/A</v>
      </c>
      <c r="V39" s="99" t="str">
        <f t="shared" si="34"/>
        <v>N/A</v>
      </c>
      <c r="W39" s="99" t="str">
        <f t="shared" si="35"/>
        <v>N/A</v>
      </c>
      <c r="X39" s="99" t="str">
        <f t="shared" si="36"/>
        <v>ERROR 1</v>
      </c>
      <c r="Y39" s="99" t="str">
        <f t="shared" si="37"/>
        <v>N/A</v>
      </c>
      <c r="Z39" s="99" t="str">
        <f t="shared" si="13"/>
        <v>CORRECT</v>
      </c>
      <c r="AA39" s="99" t="str">
        <f t="shared" si="14"/>
        <v>CORRECT</v>
      </c>
      <c r="AB39" s="99" t="str">
        <f t="shared" si="15"/>
        <v>CORRECT</v>
      </c>
      <c r="AC39" s="99" t="str">
        <f t="shared" si="16"/>
        <v>CORRECT</v>
      </c>
      <c r="AD39" s="99" t="str">
        <f t="shared" si="17"/>
        <v>CORRECT</v>
      </c>
      <c r="AE39" s="99" t="str">
        <f t="shared" si="18"/>
        <v>CORRECT</v>
      </c>
      <c r="AF39" s="68"/>
      <c r="AG39" s="68"/>
    </row>
    <row r="40" spans="1:33" ht="72">
      <c r="A40" s="88" t="s">
        <v>186</v>
      </c>
      <c r="B40" s="82">
        <v>5</v>
      </c>
      <c r="C40" s="75"/>
      <c r="D40" s="130"/>
      <c r="E40" s="140"/>
      <c r="F40" s="233"/>
      <c r="G40" s="202">
        <v>0</v>
      </c>
      <c r="H40" s="203">
        <v>0</v>
      </c>
      <c r="I40" s="204">
        <v>0</v>
      </c>
      <c r="J40" s="205">
        <v>0</v>
      </c>
      <c r="K40" s="177">
        <f t="shared" si="38"/>
        <v>0</v>
      </c>
      <c r="L40" s="167">
        <v>0</v>
      </c>
      <c r="M40" s="168">
        <f t="shared" si="0"/>
        <v>0</v>
      </c>
      <c r="N40" s="99">
        <f t="shared" si="1"/>
      </c>
      <c r="O40" s="99">
        <f t="shared" si="2"/>
      </c>
      <c r="P40" s="99">
        <f t="shared" si="3"/>
      </c>
      <c r="Q40" s="99">
        <f t="shared" si="4"/>
      </c>
      <c r="R40" s="99">
        <f t="shared" si="5"/>
        <v>0</v>
      </c>
      <c r="S40" s="99">
        <f t="shared" si="6"/>
      </c>
      <c r="T40" s="99" t="str">
        <f aca="true" t="shared" si="39" ref="T40:T50">IF(AND(C40="Yes",E40=""),"CORRECT",IF(C40="No","CORRECT",IF(B40=1,"ERROR 1","N/A")))</f>
        <v>N/A</v>
      </c>
      <c r="U40" s="99" t="str">
        <f aca="true" t="shared" si="40" ref="U40:U50">IF(AND(C40="Yes",E40=""),"CORRECT",IF(C40="No","CORRECT",IF(B40=2,"ERROR 1","N/A")))</f>
        <v>N/A</v>
      </c>
      <c r="V40" s="99" t="str">
        <f aca="true" t="shared" si="41" ref="V40:V50">IF(AND(C40="Yes",E40=""),"CORRECT",IF(C40="No","CORRECT",IF(B40=3,"ERROR 1","N/A")))</f>
        <v>N/A</v>
      </c>
      <c r="W40" s="99" t="str">
        <f aca="true" t="shared" si="42" ref="W40:W50">IF(AND(C40="Yes",E40=""),"CORRECT",IF(C40="No","CORRECT",IF(B40=4,"ERROR 1","N/A")))</f>
        <v>N/A</v>
      </c>
      <c r="X40" s="99" t="str">
        <f aca="true" t="shared" si="43" ref="X40:X50">IF(AND(C40="Yes",E40=""),"CORRECT",IF(C40="No","CORRECT",IF(B40=5,"ERROR 1","N/A")))</f>
        <v>ERROR 1</v>
      </c>
      <c r="Y40" s="99" t="str">
        <f aca="true" t="shared" si="44" ref="Y40:Y50">IF(AND(C40="Yes",E40=""),"CORRECT",IF(C40="No","CORRECT",IF(B40=6,"ERROR 1","N/A")))</f>
        <v>N/A</v>
      </c>
      <c r="Z40" s="99" t="str">
        <f t="shared" si="13"/>
        <v>CORRECT</v>
      </c>
      <c r="AA40" s="99" t="str">
        <f t="shared" si="14"/>
        <v>CORRECT</v>
      </c>
      <c r="AB40" s="99" t="str">
        <f t="shared" si="15"/>
        <v>CORRECT</v>
      </c>
      <c r="AC40" s="99" t="str">
        <f t="shared" si="16"/>
        <v>CORRECT</v>
      </c>
      <c r="AD40" s="99" t="str">
        <f t="shared" si="17"/>
        <v>CORRECT</v>
      </c>
      <c r="AE40" s="99" t="str">
        <f t="shared" si="18"/>
        <v>CORRECT</v>
      </c>
      <c r="AF40" s="68"/>
      <c r="AG40" s="68"/>
    </row>
    <row r="41" spans="1:33" ht="108">
      <c r="A41" s="88" t="s">
        <v>187</v>
      </c>
      <c r="B41" s="82">
        <v>5</v>
      </c>
      <c r="C41" s="75"/>
      <c r="D41" s="130"/>
      <c r="E41" s="140"/>
      <c r="F41" s="233"/>
      <c r="G41" s="202">
        <v>0</v>
      </c>
      <c r="H41" s="203">
        <v>0</v>
      </c>
      <c r="I41" s="204">
        <v>0</v>
      </c>
      <c r="J41" s="205">
        <v>0</v>
      </c>
      <c r="K41" s="177">
        <f t="shared" si="38"/>
        <v>0</v>
      </c>
      <c r="L41" s="167">
        <v>0</v>
      </c>
      <c r="M41" s="168">
        <f t="shared" si="0"/>
        <v>0</v>
      </c>
      <c r="N41" s="99">
        <f t="shared" si="1"/>
      </c>
      <c r="O41" s="99">
        <f t="shared" si="2"/>
      </c>
      <c r="P41" s="99">
        <f t="shared" si="3"/>
      </c>
      <c r="Q41" s="99">
        <f t="shared" si="4"/>
      </c>
      <c r="R41" s="99">
        <f t="shared" si="5"/>
        <v>0</v>
      </c>
      <c r="S41" s="99">
        <f t="shared" si="6"/>
      </c>
      <c r="T41" s="99" t="str">
        <f t="shared" si="39"/>
        <v>N/A</v>
      </c>
      <c r="U41" s="99" t="str">
        <f t="shared" si="40"/>
        <v>N/A</v>
      </c>
      <c r="V41" s="99" t="str">
        <f t="shared" si="41"/>
        <v>N/A</v>
      </c>
      <c r="W41" s="99" t="str">
        <f t="shared" si="42"/>
        <v>N/A</v>
      </c>
      <c r="X41" s="99" t="str">
        <f t="shared" si="43"/>
        <v>ERROR 1</v>
      </c>
      <c r="Y41" s="99" t="str">
        <f t="shared" si="44"/>
        <v>N/A</v>
      </c>
      <c r="Z41" s="99" t="str">
        <f t="shared" si="13"/>
        <v>CORRECT</v>
      </c>
      <c r="AA41" s="99" t="str">
        <f t="shared" si="14"/>
        <v>CORRECT</v>
      </c>
      <c r="AB41" s="99" t="str">
        <f t="shared" si="15"/>
        <v>CORRECT</v>
      </c>
      <c r="AC41" s="99" t="str">
        <f t="shared" si="16"/>
        <v>CORRECT</v>
      </c>
      <c r="AD41" s="99" t="str">
        <f t="shared" si="17"/>
        <v>CORRECT</v>
      </c>
      <c r="AE41" s="99" t="str">
        <f t="shared" si="18"/>
        <v>CORRECT</v>
      </c>
      <c r="AF41" s="68"/>
      <c r="AG41" s="68"/>
    </row>
    <row r="42" spans="1:33" ht="24">
      <c r="A42" s="88" t="s">
        <v>188</v>
      </c>
      <c r="B42" s="82">
        <v>5</v>
      </c>
      <c r="C42" s="75"/>
      <c r="D42" s="130"/>
      <c r="E42" s="140"/>
      <c r="F42" s="233"/>
      <c r="G42" s="202">
        <v>0</v>
      </c>
      <c r="H42" s="203">
        <v>0</v>
      </c>
      <c r="I42" s="204">
        <v>0</v>
      </c>
      <c r="J42" s="205">
        <v>0</v>
      </c>
      <c r="K42" s="177">
        <f t="shared" si="38"/>
        <v>0</v>
      </c>
      <c r="L42" s="167">
        <v>0</v>
      </c>
      <c r="M42" s="168">
        <f t="shared" si="0"/>
        <v>0</v>
      </c>
      <c r="N42" s="99">
        <f t="shared" si="1"/>
      </c>
      <c r="O42" s="99">
        <f t="shared" si="2"/>
      </c>
      <c r="P42" s="99">
        <f t="shared" si="3"/>
      </c>
      <c r="Q42" s="99">
        <f t="shared" si="4"/>
      </c>
      <c r="R42" s="99">
        <f t="shared" si="5"/>
        <v>0</v>
      </c>
      <c r="S42" s="99">
        <f t="shared" si="6"/>
      </c>
      <c r="T42" s="99" t="str">
        <f t="shared" si="39"/>
        <v>N/A</v>
      </c>
      <c r="U42" s="99" t="str">
        <f t="shared" si="40"/>
        <v>N/A</v>
      </c>
      <c r="V42" s="99" t="str">
        <f t="shared" si="41"/>
        <v>N/A</v>
      </c>
      <c r="W42" s="99" t="str">
        <f t="shared" si="42"/>
        <v>N/A</v>
      </c>
      <c r="X42" s="99" t="str">
        <f t="shared" si="43"/>
        <v>ERROR 1</v>
      </c>
      <c r="Y42" s="99" t="str">
        <f t="shared" si="44"/>
        <v>N/A</v>
      </c>
      <c r="Z42" s="99" t="str">
        <f t="shared" si="13"/>
        <v>CORRECT</v>
      </c>
      <c r="AA42" s="99" t="str">
        <f t="shared" si="14"/>
        <v>CORRECT</v>
      </c>
      <c r="AB42" s="99" t="str">
        <f t="shared" si="15"/>
        <v>CORRECT</v>
      </c>
      <c r="AC42" s="99" t="str">
        <f t="shared" si="16"/>
        <v>CORRECT</v>
      </c>
      <c r="AD42" s="99" t="str">
        <f t="shared" si="17"/>
        <v>CORRECT</v>
      </c>
      <c r="AE42" s="99" t="str">
        <f t="shared" si="18"/>
        <v>CORRECT</v>
      </c>
      <c r="AF42" s="68"/>
      <c r="AG42" s="68"/>
    </row>
    <row r="43" spans="1:33" ht="48">
      <c r="A43" s="88" t="s">
        <v>189</v>
      </c>
      <c r="B43" s="82">
        <v>5</v>
      </c>
      <c r="C43" s="75"/>
      <c r="D43" s="130"/>
      <c r="E43" s="140"/>
      <c r="F43" s="233"/>
      <c r="G43" s="202">
        <v>0</v>
      </c>
      <c r="H43" s="203">
        <v>0</v>
      </c>
      <c r="I43" s="204">
        <v>0</v>
      </c>
      <c r="J43" s="205">
        <v>0</v>
      </c>
      <c r="K43" s="177">
        <f t="shared" si="38"/>
        <v>0</v>
      </c>
      <c r="L43" s="167">
        <v>0</v>
      </c>
      <c r="M43" s="168">
        <f t="shared" si="0"/>
        <v>0</v>
      </c>
      <c r="N43" s="99">
        <f t="shared" si="1"/>
      </c>
      <c r="O43" s="99">
        <f t="shared" si="2"/>
      </c>
      <c r="P43" s="99">
        <f t="shared" si="3"/>
      </c>
      <c r="Q43" s="99">
        <f t="shared" si="4"/>
      </c>
      <c r="R43" s="99">
        <f t="shared" si="5"/>
        <v>0</v>
      </c>
      <c r="S43" s="99">
        <f t="shared" si="6"/>
      </c>
      <c r="T43" s="99" t="str">
        <f t="shared" si="39"/>
        <v>N/A</v>
      </c>
      <c r="U43" s="99" t="str">
        <f t="shared" si="40"/>
        <v>N/A</v>
      </c>
      <c r="V43" s="99" t="str">
        <f t="shared" si="41"/>
        <v>N/A</v>
      </c>
      <c r="W43" s="99" t="str">
        <f t="shared" si="42"/>
        <v>N/A</v>
      </c>
      <c r="X43" s="99" t="str">
        <f t="shared" si="43"/>
        <v>ERROR 1</v>
      </c>
      <c r="Y43" s="99" t="str">
        <f t="shared" si="44"/>
        <v>N/A</v>
      </c>
      <c r="Z43" s="99" t="str">
        <f t="shared" si="13"/>
        <v>CORRECT</v>
      </c>
      <c r="AA43" s="99" t="str">
        <f t="shared" si="14"/>
        <v>CORRECT</v>
      </c>
      <c r="AB43" s="99" t="str">
        <f t="shared" si="15"/>
        <v>CORRECT</v>
      </c>
      <c r="AC43" s="99" t="str">
        <f t="shared" si="16"/>
        <v>CORRECT</v>
      </c>
      <c r="AD43" s="99" t="str">
        <f t="shared" si="17"/>
        <v>CORRECT</v>
      </c>
      <c r="AE43" s="99" t="str">
        <f t="shared" si="18"/>
        <v>CORRECT</v>
      </c>
      <c r="AF43" s="68"/>
      <c r="AG43" s="68"/>
    </row>
    <row r="44" spans="1:33" ht="15">
      <c r="A44" s="88" t="s">
        <v>190</v>
      </c>
      <c r="B44" s="82">
        <v>5</v>
      </c>
      <c r="C44" s="75"/>
      <c r="D44" s="130"/>
      <c r="E44" s="140"/>
      <c r="F44" s="233"/>
      <c r="G44" s="202">
        <v>0</v>
      </c>
      <c r="H44" s="203">
        <v>0</v>
      </c>
      <c r="I44" s="204">
        <v>0</v>
      </c>
      <c r="J44" s="205">
        <v>0</v>
      </c>
      <c r="K44" s="177">
        <f t="shared" si="38"/>
        <v>0</v>
      </c>
      <c r="L44" s="167">
        <v>0</v>
      </c>
      <c r="M44" s="168">
        <f t="shared" si="0"/>
        <v>0</v>
      </c>
      <c r="N44" s="99">
        <f t="shared" si="1"/>
      </c>
      <c r="O44" s="99">
        <f t="shared" si="2"/>
      </c>
      <c r="P44" s="99">
        <f t="shared" si="3"/>
      </c>
      <c r="Q44" s="99">
        <f t="shared" si="4"/>
      </c>
      <c r="R44" s="99">
        <f t="shared" si="5"/>
        <v>0</v>
      </c>
      <c r="S44" s="99">
        <f t="shared" si="6"/>
      </c>
      <c r="T44" s="99" t="str">
        <f t="shared" si="39"/>
        <v>N/A</v>
      </c>
      <c r="U44" s="99" t="str">
        <f t="shared" si="40"/>
        <v>N/A</v>
      </c>
      <c r="V44" s="99" t="str">
        <f t="shared" si="41"/>
        <v>N/A</v>
      </c>
      <c r="W44" s="99" t="str">
        <f t="shared" si="42"/>
        <v>N/A</v>
      </c>
      <c r="X44" s="99" t="str">
        <f t="shared" si="43"/>
        <v>ERROR 1</v>
      </c>
      <c r="Y44" s="99" t="str">
        <f t="shared" si="44"/>
        <v>N/A</v>
      </c>
      <c r="Z44" s="99" t="str">
        <f t="shared" si="13"/>
        <v>CORRECT</v>
      </c>
      <c r="AA44" s="99" t="str">
        <f t="shared" si="14"/>
        <v>CORRECT</v>
      </c>
      <c r="AB44" s="99" t="str">
        <f t="shared" si="15"/>
        <v>CORRECT</v>
      </c>
      <c r="AC44" s="99" t="str">
        <f t="shared" si="16"/>
        <v>CORRECT</v>
      </c>
      <c r="AD44" s="99" t="str">
        <f t="shared" si="17"/>
        <v>CORRECT</v>
      </c>
      <c r="AE44" s="99" t="str">
        <f t="shared" si="18"/>
        <v>CORRECT</v>
      </c>
      <c r="AF44" s="68"/>
      <c r="AG44" s="68"/>
    </row>
    <row r="45" spans="1:33" ht="15">
      <c r="A45" s="88" t="s">
        <v>191</v>
      </c>
      <c r="B45" s="82">
        <v>5</v>
      </c>
      <c r="C45" s="75"/>
      <c r="D45" s="130"/>
      <c r="E45" s="140"/>
      <c r="F45" s="233"/>
      <c r="G45" s="202">
        <v>0</v>
      </c>
      <c r="H45" s="203">
        <v>0</v>
      </c>
      <c r="I45" s="204">
        <v>0</v>
      </c>
      <c r="J45" s="205">
        <v>0</v>
      </c>
      <c r="K45" s="177">
        <f t="shared" si="38"/>
        <v>0</v>
      </c>
      <c r="L45" s="167">
        <v>0</v>
      </c>
      <c r="M45" s="168">
        <f t="shared" si="0"/>
        <v>0</v>
      </c>
      <c r="N45" s="99">
        <f t="shared" si="1"/>
      </c>
      <c r="O45" s="99">
        <f t="shared" si="2"/>
      </c>
      <c r="P45" s="99">
        <f t="shared" si="3"/>
      </c>
      <c r="Q45" s="99">
        <f t="shared" si="4"/>
      </c>
      <c r="R45" s="99">
        <f t="shared" si="5"/>
        <v>0</v>
      </c>
      <c r="S45" s="99">
        <f t="shared" si="6"/>
      </c>
      <c r="T45" s="99" t="str">
        <f t="shared" si="39"/>
        <v>N/A</v>
      </c>
      <c r="U45" s="99" t="str">
        <f t="shared" si="40"/>
        <v>N/A</v>
      </c>
      <c r="V45" s="99" t="str">
        <f t="shared" si="41"/>
        <v>N/A</v>
      </c>
      <c r="W45" s="99" t="str">
        <f t="shared" si="42"/>
        <v>N/A</v>
      </c>
      <c r="X45" s="99" t="str">
        <f t="shared" si="43"/>
        <v>ERROR 1</v>
      </c>
      <c r="Y45" s="99" t="str">
        <f t="shared" si="44"/>
        <v>N/A</v>
      </c>
      <c r="Z45" s="99" t="str">
        <f t="shared" si="13"/>
        <v>CORRECT</v>
      </c>
      <c r="AA45" s="99" t="str">
        <f t="shared" si="14"/>
        <v>CORRECT</v>
      </c>
      <c r="AB45" s="99" t="str">
        <f t="shared" si="15"/>
        <v>CORRECT</v>
      </c>
      <c r="AC45" s="99" t="str">
        <f t="shared" si="16"/>
        <v>CORRECT</v>
      </c>
      <c r="AD45" s="99" t="str">
        <f t="shared" si="17"/>
        <v>CORRECT</v>
      </c>
      <c r="AE45" s="99" t="str">
        <f t="shared" si="18"/>
        <v>CORRECT</v>
      </c>
      <c r="AF45" s="68"/>
      <c r="AG45" s="68"/>
    </row>
    <row r="46" spans="1:33" ht="96">
      <c r="A46" s="88" t="s">
        <v>192</v>
      </c>
      <c r="B46" s="82">
        <v>5</v>
      </c>
      <c r="C46" s="75"/>
      <c r="D46" s="130"/>
      <c r="E46" s="140"/>
      <c r="F46" s="233"/>
      <c r="G46" s="202">
        <v>0</v>
      </c>
      <c r="H46" s="203">
        <v>0</v>
      </c>
      <c r="I46" s="204">
        <v>0</v>
      </c>
      <c r="J46" s="205">
        <v>0</v>
      </c>
      <c r="K46" s="177">
        <f t="shared" si="38"/>
        <v>0</v>
      </c>
      <c r="L46" s="167">
        <v>0</v>
      </c>
      <c r="M46" s="168">
        <f t="shared" si="0"/>
        <v>0</v>
      </c>
      <c r="N46" s="99">
        <f t="shared" si="1"/>
      </c>
      <c r="O46" s="99">
        <f t="shared" si="2"/>
      </c>
      <c r="P46" s="99">
        <f t="shared" si="3"/>
      </c>
      <c r="Q46" s="99">
        <f t="shared" si="4"/>
      </c>
      <c r="R46" s="99">
        <f t="shared" si="5"/>
        <v>0</v>
      </c>
      <c r="S46" s="99">
        <f t="shared" si="6"/>
      </c>
      <c r="T46" s="99" t="str">
        <f t="shared" si="39"/>
        <v>N/A</v>
      </c>
      <c r="U46" s="99" t="str">
        <f t="shared" si="40"/>
        <v>N/A</v>
      </c>
      <c r="V46" s="99" t="str">
        <f t="shared" si="41"/>
        <v>N/A</v>
      </c>
      <c r="W46" s="99" t="str">
        <f t="shared" si="42"/>
        <v>N/A</v>
      </c>
      <c r="X46" s="99" t="str">
        <f t="shared" si="43"/>
        <v>ERROR 1</v>
      </c>
      <c r="Y46" s="99" t="str">
        <f t="shared" si="44"/>
        <v>N/A</v>
      </c>
      <c r="Z46" s="99" t="str">
        <f t="shared" si="13"/>
        <v>CORRECT</v>
      </c>
      <c r="AA46" s="99" t="str">
        <f t="shared" si="14"/>
        <v>CORRECT</v>
      </c>
      <c r="AB46" s="99" t="str">
        <f t="shared" si="15"/>
        <v>CORRECT</v>
      </c>
      <c r="AC46" s="99" t="str">
        <f t="shared" si="16"/>
        <v>CORRECT</v>
      </c>
      <c r="AD46" s="99" t="str">
        <f t="shared" si="17"/>
        <v>CORRECT</v>
      </c>
      <c r="AE46" s="99" t="str">
        <f t="shared" si="18"/>
        <v>CORRECT</v>
      </c>
      <c r="AF46" s="68"/>
      <c r="AG46" s="68"/>
    </row>
    <row r="47" spans="1:33" ht="132">
      <c r="A47" s="88" t="s">
        <v>193</v>
      </c>
      <c r="B47" s="82">
        <v>5</v>
      </c>
      <c r="C47" s="75"/>
      <c r="D47" s="130"/>
      <c r="E47" s="140"/>
      <c r="F47" s="233"/>
      <c r="G47" s="202">
        <v>0</v>
      </c>
      <c r="H47" s="203">
        <v>0</v>
      </c>
      <c r="I47" s="204">
        <v>0</v>
      </c>
      <c r="J47" s="205">
        <v>0</v>
      </c>
      <c r="K47" s="177">
        <f t="shared" si="38"/>
        <v>0</v>
      </c>
      <c r="L47" s="167">
        <v>0</v>
      </c>
      <c r="M47" s="168">
        <f t="shared" si="0"/>
        <v>0</v>
      </c>
      <c r="N47" s="99">
        <f t="shared" si="1"/>
      </c>
      <c r="O47" s="99">
        <f t="shared" si="2"/>
      </c>
      <c r="P47" s="99">
        <f t="shared" si="3"/>
      </c>
      <c r="Q47" s="99">
        <f t="shared" si="4"/>
      </c>
      <c r="R47" s="99">
        <f t="shared" si="5"/>
        <v>0</v>
      </c>
      <c r="S47" s="99">
        <f t="shared" si="6"/>
      </c>
      <c r="T47" s="99" t="str">
        <f t="shared" si="39"/>
        <v>N/A</v>
      </c>
      <c r="U47" s="99" t="str">
        <f t="shared" si="40"/>
        <v>N/A</v>
      </c>
      <c r="V47" s="99" t="str">
        <f t="shared" si="41"/>
        <v>N/A</v>
      </c>
      <c r="W47" s="99" t="str">
        <f t="shared" si="42"/>
        <v>N/A</v>
      </c>
      <c r="X47" s="99" t="str">
        <f t="shared" si="43"/>
        <v>ERROR 1</v>
      </c>
      <c r="Y47" s="99" t="str">
        <f t="shared" si="44"/>
        <v>N/A</v>
      </c>
      <c r="Z47" s="99" t="str">
        <f t="shared" si="13"/>
        <v>CORRECT</v>
      </c>
      <c r="AA47" s="99" t="str">
        <f t="shared" si="14"/>
        <v>CORRECT</v>
      </c>
      <c r="AB47" s="99" t="str">
        <f t="shared" si="15"/>
        <v>CORRECT</v>
      </c>
      <c r="AC47" s="99" t="str">
        <f t="shared" si="16"/>
        <v>CORRECT</v>
      </c>
      <c r="AD47" s="99" t="str">
        <f t="shared" si="17"/>
        <v>CORRECT</v>
      </c>
      <c r="AE47" s="99" t="str">
        <f t="shared" si="18"/>
        <v>CORRECT</v>
      </c>
      <c r="AF47" s="68"/>
      <c r="AG47" s="68"/>
    </row>
    <row r="48" spans="1:33" ht="96">
      <c r="A48" s="88" t="s">
        <v>194</v>
      </c>
      <c r="B48" s="82">
        <v>5</v>
      </c>
      <c r="C48" s="75"/>
      <c r="D48" s="130"/>
      <c r="E48" s="140"/>
      <c r="F48" s="233"/>
      <c r="G48" s="202">
        <v>0</v>
      </c>
      <c r="H48" s="203">
        <v>0</v>
      </c>
      <c r="I48" s="204">
        <v>0</v>
      </c>
      <c r="J48" s="205">
        <v>0</v>
      </c>
      <c r="K48" s="177">
        <f t="shared" si="38"/>
        <v>0</v>
      </c>
      <c r="L48" s="167">
        <v>0</v>
      </c>
      <c r="M48" s="168">
        <f t="shared" si="0"/>
        <v>0</v>
      </c>
      <c r="N48" s="99">
        <f t="shared" si="1"/>
      </c>
      <c r="O48" s="99">
        <f t="shared" si="2"/>
      </c>
      <c r="P48" s="99">
        <f t="shared" si="3"/>
      </c>
      <c r="Q48" s="99">
        <f t="shared" si="4"/>
      </c>
      <c r="R48" s="99">
        <f t="shared" si="5"/>
        <v>0</v>
      </c>
      <c r="S48" s="99">
        <f t="shared" si="6"/>
      </c>
      <c r="T48" s="99" t="str">
        <f t="shared" si="39"/>
        <v>N/A</v>
      </c>
      <c r="U48" s="99" t="str">
        <f t="shared" si="40"/>
        <v>N/A</v>
      </c>
      <c r="V48" s="99" t="str">
        <f t="shared" si="41"/>
        <v>N/A</v>
      </c>
      <c r="W48" s="99" t="str">
        <f t="shared" si="42"/>
        <v>N/A</v>
      </c>
      <c r="X48" s="99" t="str">
        <f t="shared" si="43"/>
        <v>ERROR 1</v>
      </c>
      <c r="Y48" s="99" t="str">
        <f t="shared" si="44"/>
        <v>N/A</v>
      </c>
      <c r="Z48" s="99" t="str">
        <f t="shared" si="13"/>
        <v>CORRECT</v>
      </c>
      <c r="AA48" s="99" t="str">
        <f t="shared" si="14"/>
        <v>CORRECT</v>
      </c>
      <c r="AB48" s="99" t="str">
        <f t="shared" si="15"/>
        <v>CORRECT</v>
      </c>
      <c r="AC48" s="99" t="str">
        <f t="shared" si="16"/>
        <v>CORRECT</v>
      </c>
      <c r="AD48" s="99" t="str">
        <f t="shared" si="17"/>
        <v>CORRECT</v>
      </c>
      <c r="AE48" s="99" t="str">
        <f t="shared" si="18"/>
        <v>CORRECT</v>
      </c>
      <c r="AF48" s="68"/>
      <c r="AG48" s="68"/>
    </row>
    <row r="49" spans="1:33" ht="24">
      <c r="A49" s="88" t="s">
        <v>195</v>
      </c>
      <c r="B49" s="82">
        <v>5</v>
      </c>
      <c r="C49" s="75"/>
      <c r="D49" s="130"/>
      <c r="E49" s="140"/>
      <c r="F49" s="233"/>
      <c r="G49" s="202">
        <v>0</v>
      </c>
      <c r="H49" s="203">
        <v>0</v>
      </c>
      <c r="I49" s="204">
        <v>0</v>
      </c>
      <c r="J49" s="205">
        <v>0</v>
      </c>
      <c r="K49" s="177">
        <f t="shared" si="38"/>
        <v>0</v>
      </c>
      <c r="L49" s="167">
        <v>0</v>
      </c>
      <c r="M49" s="168">
        <f t="shared" si="0"/>
        <v>0</v>
      </c>
      <c r="N49" s="99">
        <f t="shared" si="1"/>
      </c>
      <c r="O49" s="99">
        <f t="shared" si="2"/>
      </c>
      <c r="P49" s="99">
        <f t="shared" si="3"/>
      </c>
      <c r="Q49" s="99">
        <f t="shared" si="4"/>
      </c>
      <c r="R49" s="99">
        <f t="shared" si="5"/>
        <v>0</v>
      </c>
      <c r="S49" s="99">
        <f t="shared" si="6"/>
      </c>
      <c r="T49" s="99" t="str">
        <f t="shared" si="39"/>
        <v>N/A</v>
      </c>
      <c r="U49" s="99" t="str">
        <f t="shared" si="40"/>
        <v>N/A</v>
      </c>
      <c r="V49" s="99" t="str">
        <f t="shared" si="41"/>
        <v>N/A</v>
      </c>
      <c r="W49" s="99" t="str">
        <f t="shared" si="42"/>
        <v>N/A</v>
      </c>
      <c r="X49" s="99" t="str">
        <f t="shared" si="43"/>
        <v>ERROR 1</v>
      </c>
      <c r="Y49" s="99" t="str">
        <f t="shared" si="44"/>
        <v>N/A</v>
      </c>
      <c r="Z49" s="99" t="str">
        <f t="shared" si="13"/>
        <v>CORRECT</v>
      </c>
      <c r="AA49" s="99" t="str">
        <f t="shared" si="14"/>
        <v>CORRECT</v>
      </c>
      <c r="AB49" s="99" t="str">
        <f t="shared" si="15"/>
        <v>CORRECT</v>
      </c>
      <c r="AC49" s="99" t="str">
        <f t="shared" si="16"/>
        <v>CORRECT</v>
      </c>
      <c r="AD49" s="99" t="str">
        <f t="shared" si="17"/>
        <v>CORRECT</v>
      </c>
      <c r="AE49" s="99" t="str">
        <f t="shared" si="18"/>
        <v>CORRECT</v>
      </c>
      <c r="AF49" s="68"/>
      <c r="AG49" s="68"/>
    </row>
    <row r="50" spans="1:33" ht="36">
      <c r="A50" s="88" t="s">
        <v>196</v>
      </c>
      <c r="B50" s="82">
        <v>5</v>
      </c>
      <c r="C50" s="75"/>
      <c r="D50" s="130"/>
      <c r="E50" s="140"/>
      <c r="F50" s="233"/>
      <c r="G50" s="202">
        <v>0</v>
      </c>
      <c r="H50" s="203">
        <v>0</v>
      </c>
      <c r="I50" s="204">
        <v>0</v>
      </c>
      <c r="J50" s="205">
        <v>0</v>
      </c>
      <c r="K50" s="177">
        <f t="shared" si="38"/>
        <v>0</v>
      </c>
      <c r="L50" s="167">
        <v>0</v>
      </c>
      <c r="M50" s="168">
        <f t="shared" si="0"/>
        <v>0</v>
      </c>
      <c r="N50" s="99">
        <f t="shared" si="1"/>
      </c>
      <c r="O50" s="99">
        <f t="shared" si="2"/>
      </c>
      <c r="P50" s="99">
        <f t="shared" si="3"/>
      </c>
      <c r="Q50" s="99">
        <f t="shared" si="4"/>
      </c>
      <c r="R50" s="99">
        <f t="shared" si="5"/>
        <v>0</v>
      </c>
      <c r="S50" s="99">
        <f t="shared" si="6"/>
      </c>
      <c r="T50" s="99" t="str">
        <f t="shared" si="39"/>
        <v>N/A</v>
      </c>
      <c r="U50" s="99" t="str">
        <f t="shared" si="40"/>
        <v>N/A</v>
      </c>
      <c r="V50" s="99" t="str">
        <f t="shared" si="41"/>
        <v>N/A</v>
      </c>
      <c r="W50" s="99" t="str">
        <f t="shared" si="42"/>
        <v>N/A</v>
      </c>
      <c r="X50" s="99" t="str">
        <f t="shared" si="43"/>
        <v>ERROR 1</v>
      </c>
      <c r="Y50" s="99" t="str">
        <f t="shared" si="44"/>
        <v>N/A</v>
      </c>
      <c r="Z50" s="99" t="str">
        <f t="shared" si="13"/>
        <v>CORRECT</v>
      </c>
      <c r="AA50" s="99" t="str">
        <f t="shared" si="14"/>
        <v>CORRECT</v>
      </c>
      <c r="AB50" s="99" t="str">
        <f t="shared" si="15"/>
        <v>CORRECT</v>
      </c>
      <c r="AC50" s="99" t="str">
        <f t="shared" si="16"/>
        <v>CORRECT</v>
      </c>
      <c r="AD50" s="99" t="str">
        <f t="shared" si="17"/>
        <v>CORRECT</v>
      </c>
      <c r="AE50" s="99" t="str">
        <f t="shared" si="18"/>
        <v>CORRECT</v>
      </c>
      <c r="AF50" s="68"/>
      <c r="AG50" s="68"/>
    </row>
    <row r="51" spans="1:33" ht="42.75">
      <c r="A51" s="113" t="s">
        <v>23</v>
      </c>
      <c r="B51" s="94"/>
      <c r="C51" s="193"/>
      <c r="D51" s="193"/>
      <c r="E51" s="194"/>
      <c r="F51" s="236"/>
      <c r="G51" s="207"/>
      <c r="H51" s="207"/>
      <c r="I51" s="207"/>
      <c r="J51" s="207"/>
      <c r="K51" s="207"/>
      <c r="L51" s="178"/>
      <c r="M51" s="179"/>
      <c r="N51" s="99">
        <f t="shared" si="1"/>
      </c>
      <c r="O51" s="99">
        <f t="shared" si="2"/>
      </c>
      <c r="P51" s="99">
        <f t="shared" si="3"/>
      </c>
      <c r="Q51" s="99">
        <f t="shared" si="4"/>
      </c>
      <c r="R51" s="99">
        <f t="shared" si="5"/>
      </c>
      <c r="S51" s="99">
        <f t="shared" si="6"/>
      </c>
      <c r="T51" s="99"/>
      <c r="U51" s="99"/>
      <c r="V51" s="99"/>
      <c r="W51" s="99"/>
      <c r="X51" s="99"/>
      <c r="Y51" s="99"/>
      <c r="Z51" s="99"/>
      <c r="AA51" s="99"/>
      <c r="AB51" s="99"/>
      <c r="AC51" s="99"/>
      <c r="AD51" s="99"/>
      <c r="AE51" s="99"/>
      <c r="AF51" s="68"/>
      <c r="AG51" s="68"/>
    </row>
    <row r="52" spans="1:33" ht="48">
      <c r="A52" s="88" t="s">
        <v>197</v>
      </c>
      <c r="B52" s="78">
        <v>2</v>
      </c>
      <c r="C52" s="75"/>
      <c r="D52" s="130"/>
      <c r="E52" s="140"/>
      <c r="F52" s="233"/>
      <c r="G52" s="169">
        <v>0</v>
      </c>
      <c r="H52" s="171">
        <f>IF(C52="Yes",1,0)</f>
        <v>0</v>
      </c>
      <c r="I52" s="204">
        <v>0</v>
      </c>
      <c r="J52" s="205">
        <v>0</v>
      </c>
      <c r="K52" s="206">
        <v>0</v>
      </c>
      <c r="L52" s="167">
        <v>0</v>
      </c>
      <c r="M52" s="168">
        <f t="shared" si="0"/>
        <v>0</v>
      </c>
      <c r="N52" s="99">
        <f t="shared" si="1"/>
      </c>
      <c r="O52" s="99">
        <f t="shared" si="2"/>
        <v>0</v>
      </c>
      <c r="P52" s="99">
        <f t="shared" si="3"/>
      </c>
      <c r="Q52" s="99">
        <f t="shared" si="4"/>
      </c>
      <c r="R52" s="99">
        <f t="shared" si="5"/>
      </c>
      <c r="S52" s="99">
        <f t="shared" si="6"/>
      </c>
      <c r="T52" s="99" t="str">
        <f>IF(AND(C52="Yes",E52=""),"CORRECT",IF(C52="No","CORRECT",IF(B52=1,"ERROR 1","N/A")))</f>
        <v>N/A</v>
      </c>
      <c r="U52" s="99" t="str">
        <f>IF(AND(C52="Yes",E52=""),"CORRECT",IF(C52="No","CORRECT",IF(B52=2,"ERROR 1","N/A")))</f>
        <v>ERROR 1</v>
      </c>
      <c r="V52" s="99" t="str">
        <f>IF(AND(C52="Yes",E52=""),"CORRECT",IF(C52="No","CORRECT",IF(B52=3,"ERROR 1","N/A")))</f>
        <v>N/A</v>
      </c>
      <c r="W52" s="99" t="str">
        <f>IF(AND(C52="Yes",E52=""),"CORRECT",IF(C52="No","CORRECT",IF(B52=4,"ERROR 1","N/A")))</f>
        <v>N/A</v>
      </c>
      <c r="X52" s="99" t="str">
        <f>IF(AND(C52="Yes",E52=""),"CORRECT",IF(C52="No","CORRECT",IF(B52=5,"ERROR 1","N/A")))</f>
        <v>N/A</v>
      </c>
      <c r="Y52" s="99" t="str">
        <f>IF(AND(C52="Yes",E52=""),"CORRECT",IF(C52="No","CORRECT",IF(B52=6,"ERROR 1","N/A")))</f>
        <v>N/A</v>
      </c>
      <c r="Z52" s="99" t="str">
        <f t="shared" si="13"/>
        <v>CORRECT</v>
      </c>
      <c r="AA52" s="99" t="str">
        <f t="shared" si="14"/>
        <v>CORRECT</v>
      </c>
      <c r="AB52" s="99" t="str">
        <f t="shared" si="15"/>
        <v>CORRECT</v>
      </c>
      <c r="AC52" s="99" t="str">
        <f t="shared" si="16"/>
        <v>CORRECT</v>
      </c>
      <c r="AD52" s="99" t="str">
        <f t="shared" si="17"/>
        <v>CORRECT</v>
      </c>
      <c r="AE52" s="99" t="str">
        <f t="shared" si="18"/>
        <v>CORRECT</v>
      </c>
      <c r="AF52" s="68"/>
      <c r="AG52" s="68"/>
    </row>
    <row r="53" spans="1:33" ht="84">
      <c r="A53" s="88" t="s">
        <v>198</v>
      </c>
      <c r="B53" s="78">
        <v>2</v>
      </c>
      <c r="C53" s="75"/>
      <c r="D53" s="130"/>
      <c r="E53" s="140"/>
      <c r="F53" s="233"/>
      <c r="G53" s="169">
        <v>0</v>
      </c>
      <c r="H53" s="171">
        <f>IF(C53="Yes",1,0)</f>
        <v>0</v>
      </c>
      <c r="I53" s="204">
        <v>0</v>
      </c>
      <c r="J53" s="205">
        <v>0</v>
      </c>
      <c r="K53" s="206">
        <v>0</v>
      </c>
      <c r="L53" s="167">
        <v>0</v>
      </c>
      <c r="M53" s="168">
        <f t="shared" si="0"/>
        <v>0</v>
      </c>
      <c r="N53" s="99">
        <f t="shared" si="1"/>
      </c>
      <c r="O53" s="99">
        <f t="shared" si="2"/>
        <v>0</v>
      </c>
      <c r="P53" s="99">
        <f t="shared" si="3"/>
      </c>
      <c r="Q53" s="99">
        <f t="shared" si="4"/>
      </c>
      <c r="R53" s="99">
        <f t="shared" si="5"/>
      </c>
      <c r="S53" s="99">
        <f t="shared" si="6"/>
      </c>
      <c r="T53" s="99" t="str">
        <f>IF(AND(C53="Yes",E53=""),"CORRECT",IF(C53="No","CORRECT",IF(B53=1,"ERROR 1","N/A")))</f>
        <v>N/A</v>
      </c>
      <c r="U53" s="99" t="str">
        <f>IF(AND(C53="Yes",E53=""),"CORRECT",IF(C53="No","CORRECT",IF(B53=2,"ERROR 1","N/A")))</f>
        <v>ERROR 1</v>
      </c>
      <c r="V53" s="99" t="str">
        <f>IF(AND(C53="Yes",E53=""),"CORRECT",IF(C53="No","CORRECT",IF(B53=3,"ERROR 1","N/A")))</f>
        <v>N/A</v>
      </c>
      <c r="W53" s="99" t="str">
        <f>IF(AND(C53="Yes",E53=""),"CORRECT",IF(C53="No","CORRECT",IF(B53=4,"ERROR 1","N/A")))</f>
        <v>N/A</v>
      </c>
      <c r="X53" s="99" t="str">
        <f>IF(AND(C53="Yes",E53=""),"CORRECT",IF(C53="No","CORRECT",IF(B53=5,"ERROR 1","N/A")))</f>
        <v>N/A</v>
      </c>
      <c r="Y53" s="99" t="str">
        <f>IF(AND(C53="Yes",E53=""),"CORRECT",IF(C53="No","CORRECT",IF(B53=6,"ERROR 1","N/A")))</f>
        <v>N/A</v>
      </c>
      <c r="Z53" s="99" t="str">
        <f t="shared" si="13"/>
        <v>CORRECT</v>
      </c>
      <c r="AA53" s="99" t="str">
        <f t="shared" si="14"/>
        <v>CORRECT</v>
      </c>
      <c r="AB53" s="99" t="str">
        <f t="shared" si="15"/>
        <v>CORRECT</v>
      </c>
      <c r="AC53" s="99" t="str">
        <f t="shared" si="16"/>
        <v>CORRECT</v>
      </c>
      <c r="AD53" s="99" t="str">
        <f t="shared" si="17"/>
        <v>CORRECT</v>
      </c>
      <c r="AE53" s="99" t="str">
        <f t="shared" si="18"/>
        <v>CORRECT</v>
      </c>
      <c r="AF53" s="68"/>
      <c r="AG53" s="68"/>
    </row>
    <row r="54" spans="1:33" ht="36">
      <c r="A54" s="88" t="s">
        <v>199</v>
      </c>
      <c r="B54" s="78">
        <v>2</v>
      </c>
      <c r="C54" s="75"/>
      <c r="D54" s="130"/>
      <c r="E54" s="140"/>
      <c r="F54" s="233"/>
      <c r="G54" s="169">
        <v>0</v>
      </c>
      <c r="H54" s="171">
        <f>IF(C54="Yes",1,0)</f>
        <v>0</v>
      </c>
      <c r="I54" s="204">
        <v>0</v>
      </c>
      <c r="J54" s="205">
        <v>0</v>
      </c>
      <c r="K54" s="206">
        <v>0</v>
      </c>
      <c r="L54" s="167">
        <v>0</v>
      </c>
      <c r="M54" s="168">
        <f t="shared" si="0"/>
        <v>0</v>
      </c>
      <c r="N54" s="99">
        <f t="shared" si="1"/>
      </c>
      <c r="O54" s="99">
        <f t="shared" si="2"/>
        <v>0</v>
      </c>
      <c r="P54" s="99">
        <f t="shared" si="3"/>
      </c>
      <c r="Q54" s="99">
        <f t="shared" si="4"/>
      </c>
      <c r="R54" s="99">
        <f t="shared" si="5"/>
      </c>
      <c r="S54" s="99">
        <f t="shared" si="6"/>
      </c>
      <c r="T54" s="99" t="str">
        <f>IF(AND(C54="Yes",E54=""),"CORRECT",IF(C54="No","CORRECT",IF(B54=1,"ERROR 1","N/A")))</f>
        <v>N/A</v>
      </c>
      <c r="U54" s="99" t="str">
        <f>IF(AND(C54="Yes",E54=""),"CORRECT",IF(C54="No","CORRECT",IF(B54=2,"ERROR 1","N/A")))</f>
        <v>ERROR 1</v>
      </c>
      <c r="V54" s="99" t="str">
        <f>IF(AND(C54="Yes",E54=""),"CORRECT",IF(C54="No","CORRECT",IF(B54=3,"ERROR 1","N/A")))</f>
        <v>N/A</v>
      </c>
      <c r="W54" s="99" t="str">
        <f>IF(AND(C54="Yes",E54=""),"CORRECT",IF(C54="No","CORRECT",IF(B54=4,"ERROR 1","N/A")))</f>
        <v>N/A</v>
      </c>
      <c r="X54" s="99" t="str">
        <f>IF(AND(C54="Yes",E54=""),"CORRECT",IF(C54="No","CORRECT",IF(B54=5,"ERROR 1","N/A")))</f>
        <v>N/A</v>
      </c>
      <c r="Y54" s="99" t="str">
        <f>IF(AND(C54="Yes",E54=""),"CORRECT",IF(C54="No","CORRECT",IF(B54=6,"ERROR 1","N/A")))</f>
        <v>N/A</v>
      </c>
      <c r="Z54" s="99" t="str">
        <f t="shared" si="13"/>
        <v>CORRECT</v>
      </c>
      <c r="AA54" s="99" t="str">
        <f t="shared" si="14"/>
        <v>CORRECT</v>
      </c>
      <c r="AB54" s="99" t="str">
        <f t="shared" si="15"/>
        <v>CORRECT</v>
      </c>
      <c r="AC54" s="99" t="str">
        <f t="shared" si="16"/>
        <v>CORRECT</v>
      </c>
      <c r="AD54" s="99" t="str">
        <f t="shared" si="17"/>
        <v>CORRECT</v>
      </c>
      <c r="AE54" s="99" t="str">
        <f t="shared" si="18"/>
        <v>CORRECT</v>
      </c>
      <c r="AF54" s="68"/>
      <c r="AG54" s="68"/>
    </row>
    <row r="55" spans="1:33" ht="28.5">
      <c r="A55" s="113" t="s">
        <v>24</v>
      </c>
      <c r="B55" s="240"/>
      <c r="C55" s="195"/>
      <c r="D55" s="195"/>
      <c r="E55" s="196"/>
      <c r="F55" s="234"/>
      <c r="G55" s="175"/>
      <c r="H55" s="175"/>
      <c r="I55" s="175"/>
      <c r="J55" s="175"/>
      <c r="K55" s="175"/>
      <c r="L55" s="172"/>
      <c r="M55" s="173"/>
      <c r="N55" s="99">
        <f t="shared" si="1"/>
      </c>
      <c r="O55" s="99">
        <f t="shared" si="2"/>
      </c>
      <c r="P55" s="99">
        <f t="shared" si="3"/>
      </c>
      <c r="Q55" s="99">
        <f t="shared" si="4"/>
      </c>
      <c r="R55" s="99">
        <f t="shared" si="5"/>
      </c>
      <c r="S55" s="99">
        <f t="shared" si="6"/>
      </c>
      <c r="T55" s="99"/>
      <c r="U55" s="99"/>
      <c r="V55" s="99"/>
      <c r="W55" s="99"/>
      <c r="X55" s="99"/>
      <c r="Y55" s="99"/>
      <c r="Z55" s="99"/>
      <c r="AA55" s="99"/>
      <c r="AB55" s="99"/>
      <c r="AC55" s="99"/>
      <c r="AD55" s="99"/>
      <c r="AE55" s="99"/>
      <c r="AF55" s="68"/>
      <c r="AG55" s="68"/>
    </row>
    <row r="56" spans="1:33" ht="36">
      <c r="A56" s="88" t="s">
        <v>200</v>
      </c>
      <c r="B56" s="78">
        <v>2</v>
      </c>
      <c r="C56" s="75"/>
      <c r="D56" s="130"/>
      <c r="E56" s="140"/>
      <c r="F56" s="233"/>
      <c r="G56" s="169">
        <v>0</v>
      </c>
      <c r="H56" s="171">
        <f>IF(C56="Yes",1,0)</f>
        <v>0</v>
      </c>
      <c r="I56" s="204">
        <v>0</v>
      </c>
      <c r="J56" s="205">
        <v>0</v>
      </c>
      <c r="K56" s="206">
        <v>0</v>
      </c>
      <c r="L56" s="167">
        <v>0</v>
      </c>
      <c r="M56" s="168">
        <f t="shared" si="0"/>
        <v>0</v>
      </c>
      <c r="N56" s="99">
        <f t="shared" si="1"/>
      </c>
      <c r="O56" s="99">
        <f t="shared" si="2"/>
        <v>0</v>
      </c>
      <c r="P56" s="99">
        <f t="shared" si="3"/>
      </c>
      <c r="Q56" s="99">
        <f t="shared" si="4"/>
      </c>
      <c r="R56" s="99">
        <f t="shared" si="5"/>
      </c>
      <c r="S56" s="99">
        <f t="shared" si="6"/>
      </c>
      <c r="T56" s="99" t="str">
        <f>IF(AND(C56="Yes",E56=""),"CORRECT",IF(C56="No","CORRECT",IF(B56=1,"ERROR 1","N/A")))</f>
        <v>N/A</v>
      </c>
      <c r="U56" s="99" t="str">
        <f>IF(AND(C56="Yes",E56=""),"CORRECT",IF(C56="No","CORRECT",IF(B56=2,"ERROR 1","N/A")))</f>
        <v>ERROR 1</v>
      </c>
      <c r="V56" s="99" t="str">
        <f>IF(AND(C56="Yes",E56=""),"CORRECT",IF(C56="No","CORRECT",IF(B56=3,"ERROR 1","N/A")))</f>
        <v>N/A</v>
      </c>
      <c r="W56" s="99" t="str">
        <f>IF(AND(C56="Yes",E56=""),"CORRECT",IF(C56="No","CORRECT",IF(B56=4,"ERROR 1","N/A")))</f>
        <v>N/A</v>
      </c>
      <c r="X56" s="99" t="str">
        <f>IF(AND(C56="Yes",E56=""),"CORRECT",IF(C56="No","CORRECT",IF(B56=5,"ERROR 1","N/A")))</f>
        <v>N/A</v>
      </c>
      <c r="Y56" s="99" t="str">
        <f>IF(AND(C56="Yes",E56=""),"CORRECT",IF(C56="No","CORRECT",IF(B56=6,"ERROR 1","N/A")))</f>
        <v>N/A</v>
      </c>
      <c r="Z56" s="99" t="str">
        <f t="shared" si="13"/>
        <v>CORRECT</v>
      </c>
      <c r="AA56" s="99" t="str">
        <f t="shared" si="14"/>
        <v>CORRECT</v>
      </c>
      <c r="AB56" s="99" t="str">
        <f t="shared" si="15"/>
        <v>CORRECT</v>
      </c>
      <c r="AC56" s="99" t="str">
        <f t="shared" si="16"/>
        <v>CORRECT</v>
      </c>
      <c r="AD56" s="99" t="str">
        <f t="shared" si="17"/>
        <v>CORRECT</v>
      </c>
      <c r="AE56" s="99" t="str">
        <f t="shared" si="18"/>
        <v>CORRECT</v>
      </c>
      <c r="AF56" s="68"/>
      <c r="AG56" s="68"/>
    </row>
    <row r="57" spans="1:33" ht="36">
      <c r="A57" s="88" t="s">
        <v>201</v>
      </c>
      <c r="B57" s="78">
        <v>2</v>
      </c>
      <c r="C57" s="75"/>
      <c r="D57" s="130"/>
      <c r="E57" s="140"/>
      <c r="F57" s="233"/>
      <c r="G57" s="169">
        <v>0</v>
      </c>
      <c r="H57" s="171">
        <f>IF(C57="Yes",1,0)</f>
        <v>0</v>
      </c>
      <c r="I57" s="204">
        <v>0</v>
      </c>
      <c r="J57" s="205">
        <v>0</v>
      </c>
      <c r="K57" s="206">
        <v>0</v>
      </c>
      <c r="L57" s="167">
        <v>0</v>
      </c>
      <c r="M57" s="168">
        <f t="shared" si="0"/>
        <v>0</v>
      </c>
      <c r="N57" s="99">
        <f t="shared" si="1"/>
      </c>
      <c r="O57" s="99">
        <f t="shared" si="2"/>
        <v>0</v>
      </c>
      <c r="P57" s="99">
        <f t="shared" si="3"/>
      </c>
      <c r="Q57" s="99">
        <f t="shared" si="4"/>
      </c>
      <c r="R57" s="99">
        <f t="shared" si="5"/>
      </c>
      <c r="S57" s="99">
        <f t="shared" si="6"/>
      </c>
      <c r="T57" s="99" t="str">
        <f>IF(AND(C57="Yes",E57=""),"CORRECT",IF(C57="No","CORRECT",IF(B57=1,"ERROR 1","N/A")))</f>
        <v>N/A</v>
      </c>
      <c r="U57" s="99" t="str">
        <f>IF(AND(C57="Yes",E57=""),"CORRECT",IF(C57="No","CORRECT",IF(B57=2,"ERROR 1","N/A")))</f>
        <v>ERROR 1</v>
      </c>
      <c r="V57" s="99" t="str">
        <f>IF(AND(C57="Yes",E57=""),"CORRECT",IF(C57="No","CORRECT",IF(B57=3,"ERROR 1","N/A")))</f>
        <v>N/A</v>
      </c>
      <c r="W57" s="99" t="str">
        <f>IF(AND(C57="Yes",E57=""),"CORRECT",IF(C57="No","CORRECT",IF(B57=4,"ERROR 1","N/A")))</f>
        <v>N/A</v>
      </c>
      <c r="X57" s="99" t="str">
        <f>IF(AND(C57="Yes",E57=""),"CORRECT",IF(C57="No","CORRECT",IF(B57=5,"ERROR 1","N/A")))</f>
        <v>N/A</v>
      </c>
      <c r="Y57" s="99" t="str">
        <f>IF(AND(C57="Yes",E57=""),"CORRECT",IF(C57="No","CORRECT",IF(B57=6,"ERROR 1","N/A")))</f>
        <v>N/A</v>
      </c>
      <c r="Z57" s="99" t="str">
        <f t="shared" si="13"/>
        <v>CORRECT</v>
      </c>
      <c r="AA57" s="99" t="str">
        <f t="shared" si="14"/>
        <v>CORRECT</v>
      </c>
      <c r="AB57" s="99" t="str">
        <f t="shared" si="15"/>
        <v>CORRECT</v>
      </c>
      <c r="AC57" s="99" t="str">
        <f t="shared" si="16"/>
        <v>CORRECT</v>
      </c>
      <c r="AD57" s="99" t="str">
        <f t="shared" si="17"/>
        <v>CORRECT</v>
      </c>
      <c r="AE57" s="99" t="str">
        <f t="shared" si="18"/>
        <v>CORRECT</v>
      </c>
      <c r="AF57" s="68"/>
      <c r="AG57" s="68"/>
    </row>
    <row r="58" spans="1:33" ht="24">
      <c r="A58" s="88" t="s">
        <v>202</v>
      </c>
      <c r="B58" s="78">
        <v>2</v>
      </c>
      <c r="C58" s="75"/>
      <c r="D58" s="130"/>
      <c r="E58" s="140"/>
      <c r="F58" s="233"/>
      <c r="G58" s="169">
        <v>0</v>
      </c>
      <c r="H58" s="171">
        <f>IF(C58="Yes",1,0)</f>
        <v>0</v>
      </c>
      <c r="I58" s="204">
        <v>0</v>
      </c>
      <c r="J58" s="205">
        <v>0</v>
      </c>
      <c r="K58" s="206">
        <v>0</v>
      </c>
      <c r="L58" s="167">
        <v>0</v>
      </c>
      <c r="M58" s="168">
        <f t="shared" si="0"/>
        <v>0</v>
      </c>
      <c r="N58" s="99">
        <f t="shared" si="1"/>
      </c>
      <c r="O58" s="99">
        <f t="shared" si="2"/>
        <v>0</v>
      </c>
      <c r="P58" s="99">
        <f t="shared" si="3"/>
      </c>
      <c r="Q58" s="99">
        <f t="shared" si="4"/>
      </c>
      <c r="R58" s="99">
        <f t="shared" si="5"/>
      </c>
      <c r="S58" s="99">
        <f t="shared" si="6"/>
      </c>
      <c r="T58" s="99" t="str">
        <f>IF(AND(C58="Yes",E58=""),"CORRECT",IF(C58="No","CORRECT",IF(B58=1,"ERROR 1","N/A")))</f>
        <v>N/A</v>
      </c>
      <c r="U58" s="99" t="str">
        <f>IF(AND(C58="Yes",E58=""),"CORRECT",IF(C58="No","CORRECT",IF(B58=2,"ERROR 1","N/A")))</f>
        <v>ERROR 1</v>
      </c>
      <c r="V58" s="99" t="str">
        <f>IF(AND(C58="Yes",E58=""),"CORRECT",IF(C58="No","CORRECT",IF(B58=3,"ERROR 1","N/A")))</f>
        <v>N/A</v>
      </c>
      <c r="W58" s="99" t="str">
        <f>IF(AND(C58="Yes",E58=""),"CORRECT",IF(C58="No","CORRECT",IF(B58=4,"ERROR 1","N/A")))</f>
        <v>N/A</v>
      </c>
      <c r="X58" s="99" t="str">
        <f>IF(AND(C58="Yes",E58=""),"CORRECT",IF(C58="No","CORRECT",IF(B58=5,"ERROR 1","N/A")))</f>
        <v>N/A</v>
      </c>
      <c r="Y58" s="99" t="str">
        <f>IF(AND(C58="Yes",E58=""),"CORRECT",IF(C58="No","CORRECT",IF(B58=6,"ERROR 1","N/A")))</f>
        <v>N/A</v>
      </c>
      <c r="Z58" s="99" t="str">
        <f t="shared" si="13"/>
        <v>CORRECT</v>
      </c>
      <c r="AA58" s="99" t="str">
        <f t="shared" si="14"/>
        <v>CORRECT</v>
      </c>
      <c r="AB58" s="99" t="str">
        <f t="shared" si="15"/>
        <v>CORRECT</v>
      </c>
      <c r="AC58" s="99" t="str">
        <f t="shared" si="16"/>
        <v>CORRECT</v>
      </c>
      <c r="AD58" s="99" t="str">
        <f t="shared" si="17"/>
        <v>CORRECT</v>
      </c>
      <c r="AE58" s="99" t="str">
        <f t="shared" si="18"/>
        <v>CORRECT</v>
      </c>
      <c r="AF58" s="68"/>
      <c r="AG58" s="68"/>
    </row>
    <row r="59" spans="1:33" ht="28.5">
      <c r="A59" s="113" t="s">
        <v>25</v>
      </c>
      <c r="B59" s="95"/>
      <c r="C59" s="193"/>
      <c r="D59" s="193"/>
      <c r="E59" s="194"/>
      <c r="F59" s="236"/>
      <c r="G59" s="207"/>
      <c r="H59" s="207"/>
      <c r="I59" s="207"/>
      <c r="J59" s="207"/>
      <c r="K59" s="207"/>
      <c r="L59" s="178"/>
      <c r="M59" s="179"/>
      <c r="N59" s="99"/>
      <c r="O59" s="99">
        <f t="shared" si="2"/>
      </c>
      <c r="P59" s="99">
        <f t="shared" si="3"/>
      </c>
      <c r="Q59" s="99">
        <f t="shared" si="4"/>
      </c>
      <c r="R59" s="99">
        <f t="shared" si="5"/>
      </c>
      <c r="S59" s="99">
        <f t="shared" si="6"/>
      </c>
      <c r="T59" s="99"/>
      <c r="U59" s="99"/>
      <c r="V59" s="99"/>
      <c r="W59" s="99"/>
      <c r="X59" s="99"/>
      <c r="Y59" s="99"/>
      <c r="Z59" s="99"/>
      <c r="AA59" s="99"/>
      <c r="AB59" s="99"/>
      <c r="AC59" s="99"/>
      <c r="AD59" s="99"/>
      <c r="AE59" s="99"/>
      <c r="AF59" s="68"/>
      <c r="AG59" s="68"/>
    </row>
    <row r="60" spans="1:33" ht="48">
      <c r="A60" s="88" t="s">
        <v>203</v>
      </c>
      <c r="B60" s="80">
        <v>3</v>
      </c>
      <c r="C60" s="75"/>
      <c r="D60" s="130"/>
      <c r="E60" s="140"/>
      <c r="F60" s="233"/>
      <c r="G60" s="202">
        <v>0</v>
      </c>
      <c r="H60" s="203">
        <v>0</v>
      </c>
      <c r="I60" s="174">
        <f aca="true" t="shared" si="45" ref="I60:I68">IF(C60="Yes",1,0)</f>
        <v>0</v>
      </c>
      <c r="J60" s="205">
        <v>0</v>
      </c>
      <c r="K60" s="206">
        <v>0</v>
      </c>
      <c r="L60" s="167">
        <v>0</v>
      </c>
      <c r="M60" s="168">
        <f t="shared" si="0"/>
        <v>0</v>
      </c>
      <c r="N60" s="99">
        <f t="shared" si="1"/>
      </c>
      <c r="O60" s="99">
        <f t="shared" si="2"/>
      </c>
      <c r="P60" s="99">
        <f t="shared" si="3"/>
        <v>0</v>
      </c>
      <c r="Q60" s="99">
        <f t="shared" si="4"/>
      </c>
      <c r="R60" s="99">
        <f t="shared" si="5"/>
      </c>
      <c r="S60" s="99">
        <f t="shared" si="6"/>
      </c>
      <c r="T60" s="99" t="str">
        <f aca="true" t="shared" si="46" ref="T60:T65">IF(AND(C60="Yes",E60=""),"CORRECT",IF(C60="No","CORRECT",IF(B60=1,"ERROR 1","N/A")))</f>
        <v>N/A</v>
      </c>
      <c r="U60" s="99" t="str">
        <f aca="true" t="shared" si="47" ref="U60:U65">IF(AND(C60="Yes",E60=""),"CORRECT",IF(C60="No","CORRECT",IF(B60=2,"ERROR 1","N/A")))</f>
        <v>N/A</v>
      </c>
      <c r="V60" s="99" t="str">
        <f aca="true" t="shared" si="48" ref="V60:V65">IF(AND(C60="Yes",E60=""),"CORRECT",IF(C60="No","CORRECT",IF(B60=3,"ERROR 1","N/A")))</f>
        <v>ERROR 1</v>
      </c>
      <c r="W60" s="99" t="str">
        <f aca="true" t="shared" si="49" ref="W60:W65">IF(AND(C60="Yes",E60=""),"CORRECT",IF(C60="No","CORRECT",IF(B60=4,"ERROR 1","N/A")))</f>
        <v>N/A</v>
      </c>
      <c r="X60" s="99" t="str">
        <f aca="true" t="shared" si="50" ref="X60:X65">IF(AND(C60="Yes",E60=""),"CORRECT",IF(C60="No","CORRECT",IF(B60=5,"ERROR 1","N/A")))</f>
        <v>N/A</v>
      </c>
      <c r="Y60" s="99" t="str">
        <f aca="true" t="shared" si="51" ref="Y60:Y65">IF(AND(C60="Yes",E60=""),"CORRECT",IF(C60="No","CORRECT",IF(B60=6,"ERROR 1","N/A")))</f>
        <v>N/A</v>
      </c>
      <c r="Z60" s="99" t="str">
        <f t="shared" si="13"/>
        <v>CORRECT</v>
      </c>
      <c r="AA60" s="99" t="str">
        <f t="shared" si="14"/>
        <v>CORRECT</v>
      </c>
      <c r="AB60" s="99" t="str">
        <f t="shared" si="15"/>
        <v>CORRECT</v>
      </c>
      <c r="AC60" s="99" t="str">
        <f t="shared" si="16"/>
        <v>CORRECT</v>
      </c>
      <c r="AD60" s="99" t="str">
        <f t="shared" si="17"/>
        <v>CORRECT</v>
      </c>
      <c r="AE60" s="99" t="str">
        <f t="shared" si="18"/>
        <v>CORRECT</v>
      </c>
      <c r="AF60" s="68"/>
      <c r="AG60" s="68"/>
    </row>
    <row r="61" spans="1:33" ht="132">
      <c r="A61" s="88" t="s">
        <v>204</v>
      </c>
      <c r="B61" s="80">
        <v>3</v>
      </c>
      <c r="C61" s="75"/>
      <c r="D61" s="130"/>
      <c r="E61" s="140"/>
      <c r="F61" s="233"/>
      <c r="G61" s="202">
        <v>0</v>
      </c>
      <c r="H61" s="203">
        <v>0</v>
      </c>
      <c r="I61" s="174">
        <f t="shared" si="45"/>
        <v>0</v>
      </c>
      <c r="J61" s="205">
        <v>0</v>
      </c>
      <c r="K61" s="206">
        <v>0</v>
      </c>
      <c r="L61" s="167">
        <v>0</v>
      </c>
      <c r="M61" s="168">
        <f t="shared" si="0"/>
        <v>0</v>
      </c>
      <c r="N61" s="99">
        <f t="shared" si="1"/>
      </c>
      <c r="O61" s="99">
        <f t="shared" si="2"/>
      </c>
      <c r="P61" s="99">
        <f t="shared" si="3"/>
        <v>0</v>
      </c>
      <c r="Q61" s="99">
        <f t="shared" si="4"/>
      </c>
      <c r="R61" s="99">
        <f t="shared" si="5"/>
      </c>
      <c r="S61" s="99">
        <f t="shared" si="6"/>
      </c>
      <c r="T61" s="99" t="str">
        <f t="shared" si="46"/>
        <v>N/A</v>
      </c>
      <c r="U61" s="99" t="str">
        <f t="shared" si="47"/>
        <v>N/A</v>
      </c>
      <c r="V61" s="99" t="str">
        <f t="shared" si="48"/>
        <v>ERROR 1</v>
      </c>
      <c r="W61" s="99" t="str">
        <f t="shared" si="49"/>
        <v>N/A</v>
      </c>
      <c r="X61" s="99" t="str">
        <f t="shared" si="50"/>
        <v>N/A</v>
      </c>
      <c r="Y61" s="99" t="str">
        <f t="shared" si="51"/>
        <v>N/A</v>
      </c>
      <c r="Z61" s="99" t="str">
        <f t="shared" si="13"/>
        <v>CORRECT</v>
      </c>
      <c r="AA61" s="99" t="str">
        <f t="shared" si="14"/>
        <v>CORRECT</v>
      </c>
      <c r="AB61" s="99" t="str">
        <f t="shared" si="15"/>
        <v>CORRECT</v>
      </c>
      <c r="AC61" s="99" t="str">
        <f t="shared" si="16"/>
        <v>CORRECT</v>
      </c>
      <c r="AD61" s="99" t="str">
        <f t="shared" si="17"/>
        <v>CORRECT</v>
      </c>
      <c r="AE61" s="99" t="str">
        <f t="shared" si="18"/>
        <v>CORRECT</v>
      </c>
      <c r="AF61" s="68"/>
      <c r="AG61" s="68"/>
    </row>
    <row r="62" spans="1:33" ht="84">
      <c r="A62" s="83" t="s">
        <v>205</v>
      </c>
      <c r="B62" s="80">
        <v>3</v>
      </c>
      <c r="C62" s="75"/>
      <c r="D62" s="130"/>
      <c r="E62" s="140"/>
      <c r="F62" s="233"/>
      <c r="G62" s="202">
        <v>0</v>
      </c>
      <c r="H62" s="203">
        <v>0</v>
      </c>
      <c r="I62" s="174">
        <f t="shared" si="45"/>
        <v>0</v>
      </c>
      <c r="J62" s="205">
        <v>0</v>
      </c>
      <c r="K62" s="206">
        <v>0</v>
      </c>
      <c r="L62" s="167">
        <v>0</v>
      </c>
      <c r="M62" s="168">
        <f t="shared" si="0"/>
        <v>0</v>
      </c>
      <c r="N62" s="99">
        <f t="shared" si="1"/>
      </c>
      <c r="O62" s="99">
        <f t="shared" si="2"/>
      </c>
      <c r="P62" s="99">
        <f t="shared" si="3"/>
        <v>0</v>
      </c>
      <c r="Q62" s="99">
        <f t="shared" si="4"/>
      </c>
      <c r="R62" s="99">
        <f t="shared" si="5"/>
      </c>
      <c r="S62" s="99">
        <f t="shared" si="6"/>
      </c>
      <c r="T62" s="99" t="str">
        <f t="shared" si="46"/>
        <v>N/A</v>
      </c>
      <c r="U62" s="99" t="str">
        <f t="shared" si="47"/>
        <v>N/A</v>
      </c>
      <c r="V62" s="99" t="str">
        <f t="shared" si="48"/>
        <v>ERROR 1</v>
      </c>
      <c r="W62" s="99" t="str">
        <f t="shared" si="49"/>
        <v>N/A</v>
      </c>
      <c r="X62" s="99" t="str">
        <f t="shared" si="50"/>
        <v>N/A</v>
      </c>
      <c r="Y62" s="99" t="str">
        <f t="shared" si="51"/>
        <v>N/A</v>
      </c>
      <c r="Z62" s="99" t="str">
        <f t="shared" si="13"/>
        <v>CORRECT</v>
      </c>
      <c r="AA62" s="99" t="str">
        <f t="shared" si="14"/>
        <v>CORRECT</v>
      </c>
      <c r="AB62" s="99" t="str">
        <f t="shared" si="15"/>
        <v>CORRECT</v>
      </c>
      <c r="AC62" s="99" t="str">
        <f t="shared" si="16"/>
        <v>CORRECT</v>
      </c>
      <c r="AD62" s="99" t="str">
        <f t="shared" si="17"/>
        <v>CORRECT</v>
      </c>
      <c r="AE62" s="99" t="str">
        <f t="shared" si="18"/>
        <v>CORRECT</v>
      </c>
      <c r="AF62" s="68"/>
      <c r="AG62" s="68"/>
    </row>
    <row r="63" spans="1:33" ht="36">
      <c r="A63" s="88" t="s">
        <v>206</v>
      </c>
      <c r="B63" s="80">
        <v>3</v>
      </c>
      <c r="C63" s="75"/>
      <c r="D63" s="130"/>
      <c r="E63" s="140"/>
      <c r="F63" s="233"/>
      <c r="G63" s="202">
        <v>0</v>
      </c>
      <c r="H63" s="203">
        <v>0</v>
      </c>
      <c r="I63" s="174">
        <f t="shared" si="45"/>
        <v>0</v>
      </c>
      <c r="J63" s="205">
        <v>0</v>
      </c>
      <c r="K63" s="206">
        <v>0</v>
      </c>
      <c r="L63" s="167">
        <v>0</v>
      </c>
      <c r="M63" s="168">
        <f t="shared" si="0"/>
        <v>0</v>
      </c>
      <c r="N63" s="99">
        <f t="shared" si="1"/>
      </c>
      <c r="O63" s="99">
        <f t="shared" si="2"/>
      </c>
      <c r="P63" s="99">
        <f t="shared" si="3"/>
        <v>0</v>
      </c>
      <c r="Q63" s="99">
        <f t="shared" si="4"/>
      </c>
      <c r="R63" s="99">
        <f t="shared" si="5"/>
      </c>
      <c r="S63" s="99">
        <f t="shared" si="6"/>
      </c>
      <c r="T63" s="99" t="str">
        <f t="shared" si="46"/>
        <v>N/A</v>
      </c>
      <c r="U63" s="99" t="str">
        <f t="shared" si="47"/>
        <v>N/A</v>
      </c>
      <c r="V63" s="99" t="str">
        <f t="shared" si="48"/>
        <v>ERROR 1</v>
      </c>
      <c r="W63" s="99" t="str">
        <f t="shared" si="49"/>
        <v>N/A</v>
      </c>
      <c r="X63" s="99" t="str">
        <f t="shared" si="50"/>
        <v>N/A</v>
      </c>
      <c r="Y63" s="99" t="str">
        <f t="shared" si="51"/>
        <v>N/A</v>
      </c>
      <c r="Z63" s="99" t="str">
        <f t="shared" si="13"/>
        <v>CORRECT</v>
      </c>
      <c r="AA63" s="99" t="str">
        <f t="shared" si="14"/>
        <v>CORRECT</v>
      </c>
      <c r="AB63" s="99" t="str">
        <f t="shared" si="15"/>
        <v>CORRECT</v>
      </c>
      <c r="AC63" s="99" t="str">
        <f t="shared" si="16"/>
        <v>CORRECT</v>
      </c>
      <c r="AD63" s="99" t="str">
        <f t="shared" si="17"/>
        <v>CORRECT</v>
      </c>
      <c r="AE63" s="99" t="str">
        <f t="shared" si="18"/>
        <v>CORRECT</v>
      </c>
      <c r="AF63" s="68"/>
      <c r="AG63" s="68"/>
    </row>
    <row r="64" spans="1:33" ht="132">
      <c r="A64" s="88" t="s">
        <v>207</v>
      </c>
      <c r="B64" s="80">
        <v>3</v>
      </c>
      <c r="C64" s="75"/>
      <c r="D64" s="130"/>
      <c r="E64" s="140"/>
      <c r="F64" s="233"/>
      <c r="G64" s="202">
        <v>0</v>
      </c>
      <c r="H64" s="203">
        <v>0</v>
      </c>
      <c r="I64" s="174">
        <f t="shared" si="45"/>
        <v>0</v>
      </c>
      <c r="J64" s="205">
        <v>0</v>
      </c>
      <c r="K64" s="206">
        <v>0</v>
      </c>
      <c r="L64" s="167">
        <v>0</v>
      </c>
      <c r="M64" s="168">
        <f t="shared" si="0"/>
        <v>0</v>
      </c>
      <c r="N64" s="99">
        <f t="shared" si="1"/>
      </c>
      <c r="O64" s="99">
        <f t="shared" si="2"/>
      </c>
      <c r="P64" s="99">
        <f t="shared" si="3"/>
        <v>0</v>
      </c>
      <c r="Q64" s="99">
        <f t="shared" si="4"/>
      </c>
      <c r="R64" s="99">
        <f t="shared" si="5"/>
      </c>
      <c r="S64" s="99">
        <f t="shared" si="6"/>
      </c>
      <c r="T64" s="99" t="str">
        <f t="shared" si="46"/>
        <v>N/A</v>
      </c>
      <c r="U64" s="99" t="str">
        <f t="shared" si="47"/>
        <v>N/A</v>
      </c>
      <c r="V64" s="99" t="str">
        <f t="shared" si="48"/>
        <v>ERROR 1</v>
      </c>
      <c r="W64" s="99" t="str">
        <f t="shared" si="49"/>
        <v>N/A</v>
      </c>
      <c r="X64" s="99" t="str">
        <f t="shared" si="50"/>
        <v>N/A</v>
      </c>
      <c r="Y64" s="99" t="str">
        <f t="shared" si="51"/>
        <v>N/A</v>
      </c>
      <c r="Z64" s="99" t="str">
        <f t="shared" si="13"/>
        <v>CORRECT</v>
      </c>
      <c r="AA64" s="99" t="str">
        <f t="shared" si="14"/>
        <v>CORRECT</v>
      </c>
      <c r="AB64" s="99" t="str">
        <f t="shared" si="15"/>
        <v>CORRECT</v>
      </c>
      <c r="AC64" s="99" t="str">
        <f t="shared" si="16"/>
        <v>CORRECT</v>
      </c>
      <c r="AD64" s="99" t="str">
        <f t="shared" si="17"/>
        <v>CORRECT</v>
      </c>
      <c r="AE64" s="99" t="str">
        <f t="shared" si="18"/>
        <v>CORRECT</v>
      </c>
      <c r="AF64" s="68"/>
      <c r="AG64" s="68"/>
    </row>
    <row r="65" spans="1:33" s="60" customFormat="1" ht="60">
      <c r="A65" s="83" t="s">
        <v>90</v>
      </c>
      <c r="B65" s="84">
        <v>3</v>
      </c>
      <c r="C65" s="238"/>
      <c r="D65" s="239"/>
      <c r="E65" s="140"/>
      <c r="F65" s="237"/>
      <c r="G65" s="225">
        <v>0</v>
      </c>
      <c r="H65" s="226">
        <v>0</v>
      </c>
      <c r="I65" s="227">
        <f t="shared" si="45"/>
        <v>0</v>
      </c>
      <c r="J65" s="228">
        <v>0</v>
      </c>
      <c r="K65" s="229">
        <v>0</v>
      </c>
      <c r="L65" s="230">
        <v>0</v>
      </c>
      <c r="M65" s="168">
        <f>SUM(G65:L65)</f>
        <v>0</v>
      </c>
      <c r="N65" s="99">
        <f t="shared" si="1"/>
      </c>
      <c r="O65" s="99">
        <f t="shared" si="2"/>
      </c>
      <c r="P65" s="99">
        <f t="shared" si="3"/>
        <v>0</v>
      </c>
      <c r="Q65" s="99">
        <f t="shared" si="4"/>
      </c>
      <c r="R65" s="99">
        <f t="shared" si="5"/>
      </c>
      <c r="S65" s="99">
        <f t="shared" si="6"/>
      </c>
      <c r="T65" s="99" t="str">
        <f t="shared" si="46"/>
        <v>N/A</v>
      </c>
      <c r="U65" s="99" t="str">
        <f t="shared" si="47"/>
        <v>N/A</v>
      </c>
      <c r="V65" s="99" t="str">
        <f t="shared" si="48"/>
        <v>ERROR 1</v>
      </c>
      <c r="W65" s="99" t="str">
        <f t="shared" si="49"/>
        <v>N/A</v>
      </c>
      <c r="X65" s="99" t="str">
        <f t="shared" si="50"/>
        <v>N/A</v>
      </c>
      <c r="Y65" s="99" t="str">
        <f t="shared" si="51"/>
        <v>N/A</v>
      </c>
      <c r="Z65" s="99" t="str">
        <f t="shared" si="13"/>
        <v>CORRECT</v>
      </c>
      <c r="AA65" s="99" t="str">
        <f t="shared" si="14"/>
        <v>CORRECT</v>
      </c>
      <c r="AB65" s="99" t="str">
        <f t="shared" si="15"/>
        <v>CORRECT</v>
      </c>
      <c r="AC65" s="99" t="str">
        <f t="shared" si="16"/>
        <v>CORRECT</v>
      </c>
      <c r="AD65" s="99" t="str">
        <f t="shared" si="17"/>
        <v>CORRECT</v>
      </c>
      <c r="AE65" s="99" t="str">
        <f t="shared" si="18"/>
        <v>CORRECT</v>
      </c>
      <c r="AF65" s="69"/>
      <c r="AG65" s="69"/>
    </row>
    <row r="66" spans="1:33" ht="24">
      <c r="A66" s="83" t="s">
        <v>208</v>
      </c>
      <c r="B66" s="80">
        <v>3</v>
      </c>
      <c r="C66" s="75"/>
      <c r="D66" s="130"/>
      <c r="E66" s="140"/>
      <c r="F66" s="233"/>
      <c r="G66" s="202">
        <v>0</v>
      </c>
      <c r="H66" s="203">
        <v>0</v>
      </c>
      <c r="I66" s="174">
        <f t="shared" si="45"/>
        <v>0</v>
      </c>
      <c r="J66" s="205">
        <v>0</v>
      </c>
      <c r="K66" s="206">
        <v>0</v>
      </c>
      <c r="L66" s="167">
        <v>0</v>
      </c>
      <c r="M66" s="168">
        <f t="shared" si="0"/>
        <v>0</v>
      </c>
      <c r="N66" s="99">
        <f t="shared" si="1"/>
      </c>
      <c r="O66" s="99">
        <f t="shared" si="2"/>
      </c>
      <c r="P66" s="99">
        <f t="shared" si="3"/>
        <v>0</v>
      </c>
      <c r="Q66" s="99">
        <f t="shared" si="4"/>
      </c>
      <c r="R66" s="99">
        <f t="shared" si="5"/>
      </c>
      <c r="S66" s="99">
        <f t="shared" si="6"/>
      </c>
      <c r="T66" s="99" t="str">
        <f aca="true" t="shared" si="52" ref="T66:T76">IF(AND(C66="Yes",E66=""),"CORRECT",IF(C66="No","CORRECT",IF(B66=1,"ERROR 1","N/A")))</f>
        <v>N/A</v>
      </c>
      <c r="U66" s="99" t="str">
        <f aca="true" t="shared" si="53" ref="U66:U76">IF(AND(C66="Yes",E66=""),"CORRECT",IF(C66="No","CORRECT",IF(B66=2,"ERROR 1","N/A")))</f>
        <v>N/A</v>
      </c>
      <c r="V66" s="99" t="str">
        <f aca="true" t="shared" si="54" ref="V66:V76">IF(AND(C66="Yes",E66=""),"CORRECT",IF(C66="No","CORRECT",IF(B66=3,"ERROR 1","N/A")))</f>
        <v>ERROR 1</v>
      </c>
      <c r="W66" s="99" t="str">
        <f aca="true" t="shared" si="55" ref="W66:W76">IF(AND(C66="Yes",E66=""),"CORRECT",IF(C66="No","CORRECT",IF(B66=4,"ERROR 1","N/A")))</f>
        <v>N/A</v>
      </c>
      <c r="X66" s="99" t="str">
        <f aca="true" t="shared" si="56" ref="X66:X76">IF(AND(C66="Yes",E66=""),"CORRECT",IF(C66="No","CORRECT",IF(B66=5,"ERROR 1","N/A")))</f>
        <v>N/A</v>
      </c>
      <c r="Y66" s="99" t="str">
        <f aca="true" t="shared" si="57" ref="Y66:Y76">IF(AND(C66="Yes",E66=""),"CORRECT",IF(C66="No","CORRECT",IF(B66=6,"ERROR 1","N/A")))</f>
        <v>N/A</v>
      </c>
      <c r="Z66" s="99" t="str">
        <f t="shared" si="13"/>
        <v>CORRECT</v>
      </c>
      <c r="AA66" s="99" t="str">
        <f t="shared" si="14"/>
        <v>CORRECT</v>
      </c>
      <c r="AB66" s="99" t="str">
        <f t="shared" si="15"/>
        <v>CORRECT</v>
      </c>
      <c r="AC66" s="99" t="str">
        <f t="shared" si="16"/>
        <v>CORRECT</v>
      </c>
      <c r="AD66" s="99" t="str">
        <f t="shared" si="17"/>
        <v>CORRECT</v>
      </c>
      <c r="AE66" s="99" t="str">
        <f t="shared" si="18"/>
        <v>CORRECT</v>
      </c>
      <c r="AF66" s="68"/>
      <c r="AG66" s="68"/>
    </row>
    <row r="67" spans="1:33" ht="24">
      <c r="A67" s="83" t="s">
        <v>209</v>
      </c>
      <c r="B67" s="80">
        <v>3</v>
      </c>
      <c r="C67" s="75"/>
      <c r="D67" s="130"/>
      <c r="E67" s="140"/>
      <c r="F67" s="233"/>
      <c r="G67" s="202">
        <v>0</v>
      </c>
      <c r="H67" s="203">
        <v>0</v>
      </c>
      <c r="I67" s="174">
        <f t="shared" si="45"/>
        <v>0</v>
      </c>
      <c r="J67" s="205">
        <v>0</v>
      </c>
      <c r="K67" s="206">
        <v>0</v>
      </c>
      <c r="L67" s="167">
        <v>0</v>
      </c>
      <c r="M67" s="168">
        <f t="shared" si="0"/>
        <v>0</v>
      </c>
      <c r="N67" s="99">
        <f t="shared" si="1"/>
      </c>
      <c r="O67" s="99">
        <f t="shared" si="2"/>
      </c>
      <c r="P67" s="99">
        <f t="shared" si="3"/>
        <v>0</v>
      </c>
      <c r="Q67" s="99">
        <f t="shared" si="4"/>
      </c>
      <c r="R67" s="99">
        <f t="shared" si="5"/>
      </c>
      <c r="S67" s="99">
        <f t="shared" si="6"/>
      </c>
      <c r="T67" s="99" t="str">
        <f t="shared" si="52"/>
        <v>N/A</v>
      </c>
      <c r="U67" s="99" t="str">
        <f t="shared" si="53"/>
        <v>N/A</v>
      </c>
      <c r="V67" s="99" t="str">
        <f t="shared" si="54"/>
        <v>ERROR 1</v>
      </c>
      <c r="W67" s="99" t="str">
        <f t="shared" si="55"/>
        <v>N/A</v>
      </c>
      <c r="X67" s="99" t="str">
        <f t="shared" si="56"/>
        <v>N/A</v>
      </c>
      <c r="Y67" s="99" t="str">
        <f t="shared" si="57"/>
        <v>N/A</v>
      </c>
      <c r="Z67" s="99" t="str">
        <f t="shared" si="13"/>
        <v>CORRECT</v>
      </c>
      <c r="AA67" s="99" t="str">
        <f t="shared" si="14"/>
        <v>CORRECT</v>
      </c>
      <c r="AB67" s="99" t="str">
        <f t="shared" si="15"/>
        <v>CORRECT</v>
      </c>
      <c r="AC67" s="99" t="str">
        <f t="shared" si="16"/>
        <v>CORRECT</v>
      </c>
      <c r="AD67" s="99" t="str">
        <f t="shared" si="17"/>
        <v>CORRECT</v>
      </c>
      <c r="AE67" s="99" t="str">
        <f t="shared" si="18"/>
        <v>CORRECT</v>
      </c>
      <c r="AF67" s="68"/>
      <c r="AG67" s="68"/>
    </row>
    <row r="68" spans="1:33" ht="24">
      <c r="A68" s="83" t="s">
        <v>210</v>
      </c>
      <c r="B68" s="80">
        <v>3</v>
      </c>
      <c r="C68" s="75"/>
      <c r="D68" s="130"/>
      <c r="E68" s="140"/>
      <c r="F68" s="233"/>
      <c r="G68" s="202">
        <v>0</v>
      </c>
      <c r="H68" s="203">
        <v>0</v>
      </c>
      <c r="I68" s="174">
        <f t="shared" si="45"/>
        <v>0</v>
      </c>
      <c r="J68" s="205">
        <v>0</v>
      </c>
      <c r="K68" s="206">
        <v>0</v>
      </c>
      <c r="L68" s="167">
        <v>0</v>
      </c>
      <c r="M68" s="168">
        <f t="shared" si="0"/>
        <v>0</v>
      </c>
      <c r="N68" s="99">
        <f t="shared" si="1"/>
      </c>
      <c r="O68" s="99">
        <f t="shared" si="2"/>
      </c>
      <c r="P68" s="99">
        <f t="shared" si="3"/>
        <v>0</v>
      </c>
      <c r="Q68" s="99">
        <f t="shared" si="4"/>
      </c>
      <c r="R68" s="99">
        <f t="shared" si="5"/>
      </c>
      <c r="S68" s="99">
        <f t="shared" si="6"/>
      </c>
      <c r="T68" s="99" t="str">
        <f t="shared" si="52"/>
        <v>N/A</v>
      </c>
      <c r="U68" s="99" t="str">
        <f t="shared" si="53"/>
        <v>N/A</v>
      </c>
      <c r="V68" s="99" t="str">
        <f t="shared" si="54"/>
        <v>ERROR 1</v>
      </c>
      <c r="W68" s="99" t="str">
        <f t="shared" si="55"/>
        <v>N/A</v>
      </c>
      <c r="X68" s="99" t="str">
        <f t="shared" si="56"/>
        <v>N/A</v>
      </c>
      <c r="Y68" s="99" t="str">
        <f t="shared" si="57"/>
        <v>N/A</v>
      </c>
      <c r="Z68" s="99" t="str">
        <f t="shared" si="13"/>
        <v>CORRECT</v>
      </c>
      <c r="AA68" s="99" t="str">
        <f t="shared" si="14"/>
        <v>CORRECT</v>
      </c>
      <c r="AB68" s="99" t="str">
        <f t="shared" si="15"/>
        <v>CORRECT</v>
      </c>
      <c r="AC68" s="99" t="str">
        <f t="shared" si="16"/>
        <v>CORRECT</v>
      </c>
      <c r="AD68" s="99" t="str">
        <f t="shared" si="17"/>
        <v>CORRECT</v>
      </c>
      <c r="AE68" s="99" t="str">
        <f t="shared" si="18"/>
        <v>CORRECT</v>
      </c>
      <c r="AF68" s="68"/>
      <c r="AG68" s="68"/>
    </row>
    <row r="69" spans="1:33" ht="48">
      <c r="A69" s="88" t="s">
        <v>211</v>
      </c>
      <c r="B69" s="85">
        <v>6</v>
      </c>
      <c r="C69" s="75"/>
      <c r="D69" s="130"/>
      <c r="E69" s="140"/>
      <c r="F69" s="233"/>
      <c r="G69" s="202">
        <v>0</v>
      </c>
      <c r="H69" s="203">
        <v>0</v>
      </c>
      <c r="I69" s="204">
        <v>0</v>
      </c>
      <c r="J69" s="205">
        <v>0</v>
      </c>
      <c r="K69" s="206">
        <v>0</v>
      </c>
      <c r="L69" s="167">
        <f>IF(C69="Yes",1,0)</f>
        <v>0</v>
      </c>
      <c r="M69" s="168">
        <f>SUM(G69:L69)</f>
        <v>0</v>
      </c>
      <c r="N69" s="99">
        <f aca="true" t="shared" si="58" ref="N69:N132">IF($B69=1,$E69,"")</f>
      </c>
      <c r="O69" s="99">
        <f aca="true" t="shared" si="59" ref="O69:O132">IF($B69=2,$E69,"")</f>
      </c>
      <c r="P69" s="99">
        <f aca="true" t="shared" si="60" ref="P69:P132">IF($B69=3,$E69,"")</f>
      </c>
      <c r="Q69" s="99">
        <f aca="true" t="shared" si="61" ref="Q69:Q132">IF($B69=4,$E69,"")</f>
      </c>
      <c r="R69" s="99">
        <f aca="true" t="shared" si="62" ref="R69:R132">IF($B69=5,$E69,"")</f>
      </c>
      <c r="S69" s="99">
        <f aca="true" t="shared" si="63" ref="S69:S132">IF($B69=6,$E69,"")</f>
        <v>0</v>
      </c>
      <c r="T69" s="99" t="str">
        <f t="shared" si="52"/>
        <v>N/A</v>
      </c>
      <c r="U69" s="99" t="str">
        <f t="shared" si="53"/>
        <v>N/A</v>
      </c>
      <c r="V69" s="99" t="str">
        <f t="shared" si="54"/>
        <v>N/A</v>
      </c>
      <c r="W69" s="99" t="str">
        <f t="shared" si="55"/>
        <v>N/A</v>
      </c>
      <c r="X69" s="99" t="str">
        <f t="shared" si="56"/>
        <v>N/A</v>
      </c>
      <c r="Y69" s="99" t="str">
        <f t="shared" si="57"/>
        <v>ERROR 1</v>
      </c>
      <c r="Z69" s="99" t="str">
        <f aca="true" t="shared" si="64" ref="Z69:Z132">IF(AND(C69="No",E69=""),IF(B69=1,"ERROR 2","N/A"),"CORRECT")</f>
        <v>CORRECT</v>
      </c>
      <c r="AA69" s="99" t="str">
        <f aca="true" t="shared" si="65" ref="AA69:AA132">IF(AND(C69="No",E69=""),IF(B69=2,"ERROR 2","N/A"),"CORRECT")</f>
        <v>CORRECT</v>
      </c>
      <c r="AB69" s="99" t="str">
        <f aca="true" t="shared" si="66" ref="AB69:AB132">IF(AND(C69="No",E69=""),IF(B69=3,"ERROR 2","N/A"),"CORRECT")</f>
        <v>CORRECT</v>
      </c>
      <c r="AC69" s="99" t="str">
        <f aca="true" t="shared" si="67" ref="AC69:AC132">IF(AND(C69="No",E69=""),IF(B69=4,"ERROR 2","N/A"),"CORRECT")</f>
        <v>CORRECT</v>
      </c>
      <c r="AD69" s="99" t="str">
        <f aca="true" t="shared" si="68" ref="AD69:AD132">IF(AND(C69="No",E69=""),IF(B69=5,"ERROR 2","N/A"),"CORRECT")</f>
        <v>CORRECT</v>
      </c>
      <c r="AE69" s="99" t="str">
        <f aca="true" t="shared" si="69" ref="AE69:AE132">IF(AND(C69="No",E69=""),IF(B69=6,"ERROR 2","N/A"),"CORRECT")</f>
        <v>CORRECT</v>
      </c>
      <c r="AF69" s="68"/>
      <c r="AG69" s="68"/>
    </row>
    <row r="70" spans="1:33" ht="24">
      <c r="A70" s="88" t="s">
        <v>212</v>
      </c>
      <c r="B70" s="85">
        <v>6</v>
      </c>
      <c r="C70" s="75"/>
      <c r="D70" s="130"/>
      <c r="E70" s="140"/>
      <c r="F70" s="233"/>
      <c r="G70" s="202">
        <v>0</v>
      </c>
      <c r="H70" s="203">
        <v>0</v>
      </c>
      <c r="I70" s="204">
        <v>0</v>
      </c>
      <c r="J70" s="205">
        <v>0</v>
      </c>
      <c r="K70" s="206">
        <v>0</v>
      </c>
      <c r="L70" s="167">
        <f>IF(C70="Yes",1,0)</f>
        <v>0</v>
      </c>
      <c r="M70" s="168">
        <f>SUM(G70:L70)</f>
        <v>0</v>
      </c>
      <c r="N70" s="99">
        <f t="shared" si="58"/>
      </c>
      <c r="O70" s="99">
        <f t="shared" si="59"/>
      </c>
      <c r="P70" s="99">
        <f t="shared" si="60"/>
      </c>
      <c r="Q70" s="99">
        <f t="shared" si="61"/>
      </c>
      <c r="R70" s="99">
        <f t="shared" si="62"/>
      </c>
      <c r="S70" s="99">
        <f t="shared" si="63"/>
        <v>0</v>
      </c>
      <c r="T70" s="99" t="str">
        <f t="shared" si="52"/>
        <v>N/A</v>
      </c>
      <c r="U70" s="99" t="str">
        <f t="shared" si="53"/>
        <v>N/A</v>
      </c>
      <c r="V70" s="99" t="str">
        <f t="shared" si="54"/>
        <v>N/A</v>
      </c>
      <c r="W70" s="99" t="str">
        <f t="shared" si="55"/>
        <v>N/A</v>
      </c>
      <c r="X70" s="99" t="str">
        <f t="shared" si="56"/>
        <v>N/A</v>
      </c>
      <c r="Y70" s="99" t="str">
        <f t="shared" si="57"/>
        <v>ERROR 1</v>
      </c>
      <c r="Z70" s="99" t="str">
        <f t="shared" si="64"/>
        <v>CORRECT</v>
      </c>
      <c r="AA70" s="99" t="str">
        <f t="shared" si="65"/>
        <v>CORRECT</v>
      </c>
      <c r="AB70" s="99" t="str">
        <f t="shared" si="66"/>
        <v>CORRECT</v>
      </c>
      <c r="AC70" s="99" t="str">
        <f t="shared" si="67"/>
        <v>CORRECT</v>
      </c>
      <c r="AD70" s="99" t="str">
        <f t="shared" si="68"/>
        <v>CORRECT</v>
      </c>
      <c r="AE70" s="99" t="str">
        <f t="shared" si="69"/>
        <v>CORRECT</v>
      </c>
      <c r="AF70" s="68"/>
      <c r="AG70" s="68"/>
    </row>
    <row r="71" spans="1:33" ht="24">
      <c r="A71" s="88" t="s">
        <v>213</v>
      </c>
      <c r="B71" s="85">
        <v>6</v>
      </c>
      <c r="C71" s="75"/>
      <c r="D71" s="130"/>
      <c r="E71" s="140"/>
      <c r="F71" s="233"/>
      <c r="G71" s="202">
        <v>0</v>
      </c>
      <c r="H71" s="203">
        <v>0</v>
      </c>
      <c r="I71" s="204">
        <v>0</v>
      </c>
      <c r="J71" s="205">
        <v>0</v>
      </c>
      <c r="K71" s="206">
        <v>0</v>
      </c>
      <c r="L71" s="167">
        <f>IF(C71="Yes",1,0)</f>
        <v>0</v>
      </c>
      <c r="M71" s="168">
        <f>SUM(G71:L71)</f>
        <v>0</v>
      </c>
      <c r="N71" s="99">
        <f t="shared" si="58"/>
      </c>
      <c r="O71" s="99">
        <f t="shared" si="59"/>
      </c>
      <c r="P71" s="99">
        <f t="shared" si="60"/>
      </c>
      <c r="Q71" s="99">
        <f t="shared" si="61"/>
      </c>
      <c r="R71" s="99">
        <f t="shared" si="62"/>
      </c>
      <c r="S71" s="99">
        <f t="shared" si="63"/>
        <v>0</v>
      </c>
      <c r="T71" s="99" t="str">
        <f t="shared" si="52"/>
        <v>N/A</v>
      </c>
      <c r="U71" s="99" t="str">
        <f t="shared" si="53"/>
        <v>N/A</v>
      </c>
      <c r="V71" s="99" t="str">
        <f t="shared" si="54"/>
        <v>N/A</v>
      </c>
      <c r="W71" s="99" t="str">
        <f t="shared" si="55"/>
        <v>N/A</v>
      </c>
      <c r="X71" s="99" t="str">
        <f t="shared" si="56"/>
        <v>N/A</v>
      </c>
      <c r="Y71" s="99" t="str">
        <f t="shared" si="57"/>
        <v>ERROR 1</v>
      </c>
      <c r="Z71" s="99" t="str">
        <f t="shared" si="64"/>
        <v>CORRECT</v>
      </c>
      <c r="AA71" s="99" t="str">
        <f t="shared" si="65"/>
        <v>CORRECT</v>
      </c>
      <c r="AB71" s="99" t="str">
        <f t="shared" si="66"/>
        <v>CORRECT</v>
      </c>
      <c r="AC71" s="99" t="str">
        <f t="shared" si="67"/>
        <v>CORRECT</v>
      </c>
      <c r="AD71" s="99" t="str">
        <f t="shared" si="68"/>
        <v>CORRECT</v>
      </c>
      <c r="AE71" s="99" t="str">
        <f t="shared" si="69"/>
        <v>CORRECT</v>
      </c>
      <c r="AF71" s="68"/>
      <c r="AG71" s="68"/>
    </row>
    <row r="72" spans="1:33" ht="15">
      <c r="A72" s="88" t="s">
        <v>214</v>
      </c>
      <c r="B72" s="85">
        <v>6</v>
      </c>
      <c r="C72" s="75"/>
      <c r="D72" s="130"/>
      <c r="E72" s="140"/>
      <c r="F72" s="233"/>
      <c r="G72" s="202">
        <v>0</v>
      </c>
      <c r="H72" s="203">
        <v>0</v>
      </c>
      <c r="I72" s="204">
        <v>0</v>
      </c>
      <c r="J72" s="205">
        <v>0</v>
      </c>
      <c r="K72" s="206">
        <v>0</v>
      </c>
      <c r="L72" s="167">
        <f>IF(C72="Yes",1,0)</f>
        <v>0</v>
      </c>
      <c r="M72" s="168">
        <f>SUM(G72:L72)</f>
        <v>0</v>
      </c>
      <c r="N72" s="99">
        <f t="shared" si="58"/>
      </c>
      <c r="O72" s="99">
        <f t="shared" si="59"/>
      </c>
      <c r="P72" s="99">
        <f t="shared" si="60"/>
      </c>
      <c r="Q72" s="99">
        <f t="shared" si="61"/>
      </c>
      <c r="R72" s="99">
        <f t="shared" si="62"/>
      </c>
      <c r="S72" s="99">
        <f t="shared" si="63"/>
        <v>0</v>
      </c>
      <c r="T72" s="99" t="str">
        <f t="shared" si="52"/>
        <v>N/A</v>
      </c>
      <c r="U72" s="99" t="str">
        <f t="shared" si="53"/>
        <v>N/A</v>
      </c>
      <c r="V72" s="99" t="str">
        <f t="shared" si="54"/>
        <v>N/A</v>
      </c>
      <c r="W72" s="99" t="str">
        <f t="shared" si="55"/>
        <v>N/A</v>
      </c>
      <c r="X72" s="99" t="str">
        <f t="shared" si="56"/>
        <v>N/A</v>
      </c>
      <c r="Y72" s="99" t="str">
        <f t="shared" si="57"/>
        <v>ERROR 1</v>
      </c>
      <c r="Z72" s="99" t="str">
        <f t="shared" si="64"/>
        <v>CORRECT</v>
      </c>
      <c r="AA72" s="99" t="str">
        <f t="shared" si="65"/>
        <v>CORRECT</v>
      </c>
      <c r="AB72" s="99" t="str">
        <f t="shared" si="66"/>
        <v>CORRECT</v>
      </c>
      <c r="AC72" s="99" t="str">
        <f t="shared" si="67"/>
        <v>CORRECT</v>
      </c>
      <c r="AD72" s="99" t="str">
        <f t="shared" si="68"/>
        <v>CORRECT</v>
      </c>
      <c r="AE72" s="99" t="str">
        <f t="shared" si="69"/>
        <v>CORRECT</v>
      </c>
      <c r="AF72" s="68"/>
      <c r="AG72" s="68"/>
    </row>
    <row r="73" spans="1:33" ht="132">
      <c r="A73" s="88" t="s">
        <v>215</v>
      </c>
      <c r="B73" s="80">
        <v>3</v>
      </c>
      <c r="C73" s="75"/>
      <c r="D73" s="130"/>
      <c r="E73" s="140"/>
      <c r="F73" s="233"/>
      <c r="G73" s="202">
        <v>0</v>
      </c>
      <c r="H73" s="203">
        <v>0</v>
      </c>
      <c r="I73" s="174">
        <f aca="true" t="shared" si="70" ref="I73:I83">IF(C73="Yes",1,0)</f>
        <v>0</v>
      </c>
      <c r="J73" s="205">
        <v>0</v>
      </c>
      <c r="K73" s="206">
        <v>0</v>
      </c>
      <c r="L73" s="167">
        <v>0</v>
      </c>
      <c r="M73" s="168">
        <f aca="true" t="shared" si="71" ref="M73:M136">SUM(G73:L73)</f>
        <v>0</v>
      </c>
      <c r="N73" s="99">
        <f t="shared" si="58"/>
      </c>
      <c r="O73" s="99">
        <f t="shared" si="59"/>
      </c>
      <c r="P73" s="99">
        <f t="shared" si="60"/>
        <v>0</v>
      </c>
      <c r="Q73" s="99">
        <f t="shared" si="61"/>
      </c>
      <c r="R73" s="99">
        <f t="shared" si="62"/>
      </c>
      <c r="S73" s="99">
        <f t="shared" si="63"/>
      </c>
      <c r="T73" s="99" t="str">
        <f t="shared" si="52"/>
        <v>N/A</v>
      </c>
      <c r="U73" s="99" t="str">
        <f t="shared" si="53"/>
        <v>N/A</v>
      </c>
      <c r="V73" s="99" t="str">
        <f t="shared" si="54"/>
        <v>ERROR 1</v>
      </c>
      <c r="W73" s="99" t="str">
        <f t="shared" si="55"/>
        <v>N/A</v>
      </c>
      <c r="X73" s="99" t="str">
        <f t="shared" si="56"/>
        <v>N/A</v>
      </c>
      <c r="Y73" s="99" t="str">
        <f t="shared" si="57"/>
        <v>N/A</v>
      </c>
      <c r="Z73" s="99" t="str">
        <f t="shared" si="64"/>
        <v>CORRECT</v>
      </c>
      <c r="AA73" s="99" t="str">
        <f t="shared" si="65"/>
        <v>CORRECT</v>
      </c>
      <c r="AB73" s="99" t="str">
        <f t="shared" si="66"/>
        <v>CORRECT</v>
      </c>
      <c r="AC73" s="99" t="str">
        <f t="shared" si="67"/>
        <v>CORRECT</v>
      </c>
      <c r="AD73" s="99" t="str">
        <f t="shared" si="68"/>
        <v>CORRECT</v>
      </c>
      <c r="AE73" s="99" t="str">
        <f t="shared" si="69"/>
        <v>CORRECT</v>
      </c>
      <c r="AF73" s="68"/>
      <c r="AG73" s="68"/>
    </row>
    <row r="74" spans="1:33" ht="36">
      <c r="A74" s="88" t="s">
        <v>216</v>
      </c>
      <c r="B74" s="80">
        <v>3</v>
      </c>
      <c r="C74" s="75"/>
      <c r="D74" s="130"/>
      <c r="E74" s="140"/>
      <c r="F74" s="233"/>
      <c r="G74" s="202">
        <v>0</v>
      </c>
      <c r="H74" s="203">
        <v>0</v>
      </c>
      <c r="I74" s="174">
        <f t="shared" si="70"/>
        <v>0</v>
      </c>
      <c r="J74" s="205">
        <v>0</v>
      </c>
      <c r="K74" s="206">
        <v>0</v>
      </c>
      <c r="L74" s="167">
        <v>0</v>
      </c>
      <c r="M74" s="168">
        <f t="shared" si="71"/>
        <v>0</v>
      </c>
      <c r="N74" s="99">
        <f t="shared" si="58"/>
      </c>
      <c r="O74" s="99">
        <f t="shared" si="59"/>
      </c>
      <c r="P74" s="99">
        <f t="shared" si="60"/>
        <v>0</v>
      </c>
      <c r="Q74" s="99">
        <f t="shared" si="61"/>
      </c>
      <c r="R74" s="99">
        <f t="shared" si="62"/>
      </c>
      <c r="S74" s="99">
        <f t="shared" si="63"/>
      </c>
      <c r="T74" s="99" t="str">
        <f t="shared" si="52"/>
        <v>N/A</v>
      </c>
      <c r="U74" s="99" t="str">
        <f t="shared" si="53"/>
        <v>N/A</v>
      </c>
      <c r="V74" s="99" t="str">
        <f t="shared" si="54"/>
        <v>ERROR 1</v>
      </c>
      <c r="W74" s="99" t="str">
        <f t="shared" si="55"/>
        <v>N/A</v>
      </c>
      <c r="X74" s="99" t="str">
        <f t="shared" si="56"/>
        <v>N/A</v>
      </c>
      <c r="Y74" s="99" t="str">
        <f t="shared" si="57"/>
        <v>N/A</v>
      </c>
      <c r="Z74" s="99" t="str">
        <f t="shared" si="64"/>
        <v>CORRECT</v>
      </c>
      <c r="AA74" s="99" t="str">
        <f t="shared" si="65"/>
        <v>CORRECT</v>
      </c>
      <c r="AB74" s="99" t="str">
        <f t="shared" si="66"/>
        <v>CORRECT</v>
      </c>
      <c r="AC74" s="99" t="str">
        <f t="shared" si="67"/>
        <v>CORRECT</v>
      </c>
      <c r="AD74" s="99" t="str">
        <f t="shared" si="68"/>
        <v>CORRECT</v>
      </c>
      <c r="AE74" s="99" t="str">
        <f t="shared" si="69"/>
        <v>CORRECT</v>
      </c>
      <c r="AF74" s="68"/>
      <c r="AG74" s="68"/>
    </row>
    <row r="75" spans="1:33" ht="15">
      <c r="A75" s="88" t="s">
        <v>217</v>
      </c>
      <c r="B75" s="80">
        <v>3</v>
      </c>
      <c r="C75" s="75"/>
      <c r="D75" s="130"/>
      <c r="E75" s="140"/>
      <c r="F75" s="233"/>
      <c r="G75" s="202">
        <v>0</v>
      </c>
      <c r="H75" s="203">
        <v>0</v>
      </c>
      <c r="I75" s="174">
        <f t="shared" si="70"/>
        <v>0</v>
      </c>
      <c r="J75" s="205">
        <v>0</v>
      </c>
      <c r="K75" s="206">
        <v>0</v>
      </c>
      <c r="L75" s="167">
        <v>0</v>
      </c>
      <c r="M75" s="168">
        <f t="shared" si="71"/>
        <v>0</v>
      </c>
      <c r="N75" s="99">
        <f t="shared" si="58"/>
      </c>
      <c r="O75" s="99">
        <f t="shared" si="59"/>
      </c>
      <c r="P75" s="99">
        <f t="shared" si="60"/>
        <v>0</v>
      </c>
      <c r="Q75" s="99">
        <f t="shared" si="61"/>
      </c>
      <c r="R75" s="99">
        <f t="shared" si="62"/>
      </c>
      <c r="S75" s="99">
        <f t="shared" si="63"/>
      </c>
      <c r="T75" s="99" t="str">
        <f t="shared" si="52"/>
        <v>N/A</v>
      </c>
      <c r="U75" s="99" t="str">
        <f t="shared" si="53"/>
        <v>N/A</v>
      </c>
      <c r="V75" s="99" t="str">
        <f t="shared" si="54"/>
        <v>ERROR 1</v>
      </c>
      <c r="W75" s="99" t="str">
        <f t="shared" si="55"/>
        <v>N/A</v>
      </c>
      <c r="X75" s="99" t="str">
        <f t="shared" si="56"/>
        <v>N/A</v>
      </c>
      <c r="Y75" s="99" t="str">
        <f t="shared" si="57"/>
        <v>N/A</v>
      </c>
      <c r="Z75" s="99" t="str">
        <f t="shared" si="64"/>
        <v>CORRECT</v>
      </c>
      <c r="AA75" s="99" t="str">
        <f t="shared" si="65"/>
        <v>CORRECT</v>
      </c>
      <c r="AB75" s="99" t="str">
        <f t="shared" si="66"/>
        <v>CORRECT</v>
      </c>
      <c r="AC75" s="99" t="str">
        <f t="shared" si="67"/>
        <v>CORRECT</v>
      </c>
      <c r="AD75" s="99" t="str">
        <f t="shared" si="68"/>
        <v>CORRECT</v>
      </c>
      <c r="AE75" s="99" t="str">
        <f t="shared" si="69"/>
        <v>CORRECT</v>
      </c>
      <c r="AF75" s="68"/>
      <c r="AG75" s="68"/>
    </row>
    <row r="76" spans="1:33" ht="15">
      <c r="A76" s="88" t="s">
        <v>218</v>
      </c>
      <c r="B76" s="80">
        <v>3</v>
      </c>
      <c r="C76" s="75"/>
      <c r="D76" s="130"/>
      <c r="E76" s="140"/>
      <c r="F76" s="233"/>
      <c r="G76" s="202">
        <v>0</v>
      </c>
      <c r="H76" s="203">
        <v>0</v>
      </c>
      <c r="I76" s="174">
        <f t="shared" si="70"/>
        <v>0</v>
      </c>
      <c r="J76" s="205">
        <v>0</v>
      </c>
      <c r="K76" s="206">
        <v>0</v>
      </c>
      <c r="L76" s="167">
        <v>0</v>
      </c>
      <c r="M76" s="168">
        <f t="shared" si="71"/>
        <v>0</v>
      </c>
      <c r="N76" s="99">
        <f t="shared" si="58"/>
      </c>
      <c r="O76" s="99">
        <f t="shared" si="59"/>
      </c>
      <c r="P76" s="99">
        <f t="shared" si="60"/>
        <v>0</v>
      </c>
      <c r="Q76" s="99">
        <f t="shared" si="61"/>
      </c>
      <c r="R76" s="99">
        <f t="shared" si="62"/>
      </c>
      <c r="S76" s="99">
        <f t="shared" si="63"/>
      </c>
      <c r="T76" s="99" t="str">
        <f t="shared" si="52"/>
        <v>N/A</v>
      </c>
      <c r="U76" s="99" t="str">
        <f t="shared" si="53"/>
        <v>N/A</v>
      </c>
      <c r="V76" s="99" t="str">
        <f t="shared" si="54"/>
        <v>ERROR 1</v>
      </c>
      <c r="W76" s="99" t="str">
        <f t="shared" si="55"/>
        <v>N/A</v>
      </c>
      <c r="X76" s="99" t="str">
        <f t="shared" si="56"/>
        <v>N/A</v>
      </c>
      <c r="Y76" s="99" t="str">
        <f t="shared" si="57"/>
        <v>N/A</v>
      </c>
      <c r="Z76" s="99" t="str">
        <f t="shared" si="64"/>
        <v>CORRECT</v>
      </c>
      <c r="AA76" s="99" t="str">
        <f t="shared" si="65"/>
        <v>CORRECT</v>
      </c>
      <c r="AB76" s="99" t="str">
        <f t="shared" si="66"/>
        <v>CORRECT</v>
      </c>
      <c r="AC76" s="99" t="str">
        <f t="shared" si="67"/>
        <v>CORRECT</v>
      </c>
      <c r="AD76" s="99" t="str">
        <f t="shared" si="68"/>
        <v>CORRECT</v>
      </c>
      <c r="AE76" s="99" t="str">
        <f t="shared" si="69"/>
        <v>CORRECT</v>
      </c>
      <c r="AF76" s="68"/>
      <c r="AG76" s="68"/>
    </row>
    <row r="77" spans="1:33" ht="15">
      <c r="A77" s="88" t="s">
        <v>219</v>
      </c>
      <c r="B77" s="80">
        <v>3</v>
      </c>
      <c r="C77" s="75"/>
      <c r="D77" s="130"/>
      <c r="E77" s="140"/>
      <c r="F77" s="233"/>
      <c r="G77" s="202">
        <v>0</v>
      </c>
      <c r="H77" s="203">
        <v>0</v>
      </c>
      <c r="I77" s="174">
        <f t="shared" si="70"/>
        <v>0</v>
      </c>
      <c r="J77" s="205">
        <v>0</v>
      </c>
      <c r="K77" s="206">
        <v>0</v>
      </c>
      <c r="L77" s="167">
        <v>0</v>
      </c>
      <c r="M77" s="168">
        <f t="shared" si="71"/>
        <v>0</v>
      </c>
      <c r="N77" s="99">
        <f t="shared" si="58"/>
      </c>
      <c r="O77" s="99">
        <f t="shared" si="59"/>
      </c>
      <c r="P77" s="99">
        <f t="shared" si="60"/>
        <v>0</v>
      </c>
      <c r="Q77" s="99">
        <f t="shared" si="61"/>
      </c>
      <c r="R77" s="99">
        <f t="shared" si="62"/>
      </c>
      <c r="S77" s="99">
        <f t="shared" si="63"/>
      </c>
      <c r="T77" s="99" t="str">
        <f aca="true" t="shared" si="72" ref="T77:T140">IF(AND(C77="Yes",E77=""),"CORRECT",IF(C77="No","CORRECT",IF(B77=1,"ERROR 1","N/A")))</f>
        <v>N/A</v>
      </c>
      <c r="U77" s="99" t="str">
        <f aca="true" t="shared" si="73" ref="U77:U140">IF(AND(C77="Yes",E77=""),"CORRECT",IF(C77="No","CORRECT",IF(B77=2,"ERROR 1","N/A")))</f>
        <v>N/A</v>
      </c>
      <c r="V77" s="99" t="str">
        <f aca="true" t="shared" si="74" ref="V77:V140">IF(AND(C77="Yes",E77=""),"CORRECT",IF(C77="No","CORRECT",IF(B77=3,"ERROR 1","N/A")))</f>
        <v>ERROR 1</v>
      </c>
      <c r="W77" s="99" t="str">
        <f aca="true" t="shared" si="75" ref="W77:W140">IF(AND(C77="Yes",E77=""),"CORRECT",IF(C77="No","CORRECT",IF(B77=4,"ERROR 1","N/A")))</f>
        <v>N/A</v>
      </c>
      <c r="X77" s="99" t="str">
        <f aca="true" t="shared" si="76" ref="X77:X140">IF(AND(C77="Yes",E77=""),"CORRECT",IF(C77="No","CORRECT",IF(B77=5,"ERROR 1","N/A")))</f>
        <v>N/A</v>
      </c>
      <c r="Y77" s="99" t="str">
        <f aca="true" t="shared" si="77" ref="Y77:Y140">IF(AND(C77="Yes",E77=""),"CORRECT",IF(C77="No","CORRECT",IF(B77=6,"ERROR 1","N/A")))</f>
        <v>N/A</v>
      </c>
      <c r="Z77" s="99" t="str">
        <f t="shared" si="64"/>
        <v>CORRECT</v>
      </c>
      <c r="AA77" s="99" t="str">
        <f t="shared" si="65"/>
        <v>CORRECT</v>
      </c>
      <c r="AB77" s="99" t="str">
        <f t="shared" si="66"/>
        <v>CORRECT</v>
      </c>
      <c r="AC77" s="99" t="str">
        <f t="shared" si="67"/>
        <v>CORRECT</v>
      </c>
      <c r="AD77" s="99" t="str">
        <f t="shared" si="68"/>
        <v>CORRECT</v>
      </c>
      <c r="AE77" s="99" t="str">
        <f t="shared" si="69"/>
        <v>CORRECT</v>
      </c>
      <c r="AF77" s="68"/>
      <c r="AG77" s="68"/>
    </row>
    <row r="78" spans="1:33" ht="15">
      <c r="A78" s="88" t="s">
        <v>220</v>
      </c>
      <c r="B78" s="80">
        <v>3</v>
      </c>
      <c r="C78" s="75"/>
      <c r="D78" s="130"/>
      <c r="E78" s="140"/>
      <c r="F78" s="233"/>
      <c r="G78" s="202">
        <v>0</v>
      </c>
      <c r="H78" s="203">
        <v>0</v>
      </c>
      <c r="I78" s="174">
        <f t="shared" si="70"/>
        <v>0</v>
      </c>
      <c r="J78" s="205">
        <v>0</v>
      </c>
      <c r="K78" s="206">
        <v>0</v>
      </c>
      <c r="L78" s="167">
        <v>0</v>
      </c>
      <c r="M78" s="168">
        <f t="shared" si="71"/>
        <v>0</v>
      </c>
      <c r="N78" s="99">
        <f t="shared" si="58"/>
      </c>
      <c r="O78" s="99">
        <f t="shared" si="59"/>
      </c>
      <c r="P78" s="99">
        <f t="shared" si="60"/>
        <v>0</v>
      </c>
      <c r="Q78" s="99">
        <f t="shared" si="61"/>
      </c>
      <c r="R78" s="99">
        <f t="shared" si="62"/>
      </c>
      <c r="S78" s="99">
        <f t="shared" si="63"/>
      </c>
      <c r="T78" s="99" t="str">
        <f t="shared" si="72"/>
        <v>N/A</v>
      </c>
      <c r="U78" s="99" t="str">
        <f t="shared" si="73"/>
        <v>N/A</v>
      </c>
      <c r="V78" s="99" t="str">
        <f t="shared" si="74"/>
        <v>ERROR 1</v>
      </c>
      <c r="W78" s="99" t="str">
        <f t="shared" si="75"/>
        <v>N/A</v>
      </c>
      <c r="X78" s="99" t="str">
        <f t="shared" si="76"/>
        <v>N/A</v>
      </c>
      <c r="Y78" s="99" t="str">
        <f t="shared" si="77"/>
        <v>N/A</v>
      </c>
      <c r="Z78" s="99" t="str">
        <f t="shared" si="64"/>
        <v>CORRECT</v>
      </c>
      <c r="AA78" s="99" t="str">
        <f t="shared" si="65"/>
        <v>CORRECT</v>
      </c>
      <c r="AB78" s="99" t="str">
        <f t="shared" si="66"/>
        <v>CORRECT</v>
      </c>
      <c r="AC78" s="99" t="str">
        <f t="shared" si="67"/>
        <v>CORRECT</v>
      </c>
      <c r="AD78" s="99" t="str">
        <f t="shared" si="68"/>
        <v>CORRECT</v>
      </c>
      <c r="AE78" s="99" t="str">
        <f t="shared" si="69"/>
        <v>CORRECT</v>
      </c>
      <c r="AF78" s="68"/>
      <c r="AG78" s="68"/>
    </row>
    <row r="79" spans="1:33" ht="60">
      <c r="A79" s="88" t="s">
        <v>221</v>
      </c>
      <c r="B79" s="80">
        <v>3</v>
      </c>
      <c r="C79" s="75"/>
      <c r="D79" s="130"/>
      <c r="E79" s="140"/>
      <c r="F79" s="233"/>
      <c r="G79" s="202">
        <v>0</v>
      </c>
      <c r="H79" s="203">
        <v>0</v>
      </c>
      <c r="I79" s="174">
        <f t="shared" si="70"/>
        <v>0</v>
      </c>
      <c r="J79" s="205">
        <v>0</v>
      </c>
      <c r="K79" s="206">
        <v>0</v>
      </c>
      <c r="L79" s="167">
        <v>0</v>
      </c>
      <c r="M79" s="168">
        <f t="shared" si="71"/>
        <v>0</v>
      </c>
      <c r="N79" s="99">
        <f t="shared" si="58"/>
      </c>
      <c r="O79" s="99">
        <f t="shared" si="59"/>
      </c>
      <c r="P79" s="99">
        <f t="shared" si="60"/>
        <v>0</v>
      </c>
      <c r="Q79" s="99">
        <f t="shared" si="61"/>
      </c>
      <c r="R79" s="99">
        <f t="shared" si="62"/>
      </c>
      <c r="S79" s="99">
        <f t="shared" si="63"/>
      </c>
      <c r="T79" s="99" t="str">
        <f t="shared" si="72"/>
        <v>N/A</v>
      </c>
      <c r="U79" s="99" t="str">
        <f t="shared" si="73"/>
        <v>N/A</v>
      </c>
      <c r="V79" s="99" t="str">
        <f t="shared" si="74"/>
        <v>ERROR 1</v>
      </c>
      <c r="W79" s="99" t="str">
        <f t="shared" si="75"/>
        <v>N/A</v>
      </c>
      <c r="X79" s="99" t="str">
        <f t="shared" si="76"/>
        <v>N/A</v>
      </c>
      <c r="Y79" s="99" t="str">
        <f t="shared" si="77"/>
        <v>N/A</v>
      </c>
      <c r="Z79" s="99" t="str">
        <f t="shared" si="64"/>
        <v>CORRECT</v>
      </c>
      <c r="AA79" s="99" t="str">
        <f t="shared" si="65"/>
        <v>CORRECT</v>
      </c>
      <c r="AB79" s="99" t="str">
        <f t="shared" si="66"/>
        <v>CORRECT</v>
      </c>
      <c r="AC79" s="99" t="str">
        <f t="shared" si="67"/>
        <v>CORRECT</v>
      </c>
      <c r="AD79" s="99" t="str">
        <f t="shared" si="68"/>
        <v>CORRECT</v>
      </c>
      <c r="AE79" s="99" t="str">
        <f t="shared" si="69"/>
        <v>CORRECT</v>
      </c>
      <c r="AF79" s="68"/>
      <c r="AG79" s="68"/>
    </row>
    <row r="80" spans="1:33" ht="60">
      <c r="A80" s="88" t="s">
        <v>222</v>
      </c>
      <c r="B80" s="80">
        <v>3</v>
      </c>
      <c r="C80" s="75"/>
      <c r="D80" s="130"/>
      <c r="E80" s="140"/>
      <c r="F80" s="233"/>
      <c r="G80" s="202">
        <v>0</v>
      </c>
      <c r="H80" s="203">
        <v>0</v>
      </c>
      <c r="I80" s="174">
        <f t="shared" si="70"/>
        <v>0</v>
      </c>
      <c r="J80" s="205">
        <v>0</v>
      </c>
      <c r="K80" s="206">
        <v>0</v>
      </c>
      <c r="L80" s="167">
        <v>0</v>
      </c>
      <c r="M80" s="168">
        <f t="shared" si="71"/>
        <v>0</v>
      </c>
      <c r="N80" s="99">
        <f t="shared" si="58"/>
      </c>
      <c r="O80" s="99">
        <f t="shared" si="59"/>
      </c>
      <c r="P80" s="99">
        <f t="shared" si="60"/>
        <v>0</v>
      </c>
      <c r="Q80" s="99">
        <f t="shared" si="61"/>
      </c>
      <c r="R80" s="99">
        <f t="shared" si="62"/>
      </c>
      <c r="S80" s="99">
        <f t="shared" si="63"/>
      </c>
      <c r="T80" s="99" t="str">
        <f t="shared" si="72"/>
        <v>N/A</v>
      </c>
      <c r="U80" s="99" t="str">
        <f t="shared" si="73"/>
        <v>N/A</v>
      </c>
      <c r="V80" s="99" t="str">
        <f t="shared" si="74"/>
        <v>ERROR 1</v>
      </c>
      <c r="W80" s="99" t="str">
        <f t="shared" si="75"/>
        <v>N/A</v>
      </c>
      <c r="X80" s="99" t="str">
        <f t="shared" si="76"/>
        <v>N/A</v>
      </c>
      <c r="Y80" s="99" t="str">
        <f t="shared" si="77"/>
        <v>N/A</v>
      </c>
      <c r="Z80" s="99" t="str">
        <f t="shared" si="64"/>
        <v>CORRECT</v>
      </c>
      <c r="AA80" s="99" t="str">
        <f t="shared" si="65"/>
        <v>CORRECT</v>
      </c>
      <c r="AB80" s="99" t="str">
        <f t="shared" si="66"/>
        <v>CORRECT</v>
      </c>
      <c r="AC80" s="99" t="str">
        <f t="shared" si="67"/>
        <v>CORRECT</v>
      </c>
      <c r="AD80" s="99" t="str">
        <f t="shared" si="68"/>
        <v>CORRECT</v>
      </c>
      <c r="AE80" s="99" t="str">
        <f t="shared" si="69"/>
        <v>CORRECT</v>
      </c>
      <c r="AF80" s="68"/>
      <c r="AG80" s="68"/>
    </row>
    <row r="81" spans="1:33" ht="36">
      <c r="A81" s="88" t="s">
        <v>223</v>
      </c>
      <c r="B81" s="80">
        <v>3</v>
      </c>
      <c r="C81" s="75"/>
      <c r="D81" s="130"/>
      <c r="E81" s="140"/>
      <c r="F81" s="233"/>
      <c r="G81" s="202">
        <v>0</v>
      </c>
      <c r="H81" s="203">
        <v>0</v>
      </c>
      <c r="I81" s="174">
        <f t="shared" si="70"/>
        <v>0</v>
      </c>
      <c r="J81" s="205">
        <v>0</v>
      </c>
      <c r="K81" s="206">
        <v>0</v>
      </c>
      <c r="L81" s="167">
        <v>0</v>
      </c>
      <c r="M81" s="168">
        <f t="shared" si="71"/>
        <v>0</v>
      </c>
      <c r="N81" s="99">
        <f t="shared" si="58"/>
      </c>
      <c r="O81" s="99">
        <f t="shared" si="59"/>
      </c>
      <c r="P81" s="99">
        <f t="shared" si="60"/>
        <v>0</v>
      </c>
      <c r="Q81" s="99">
        <f t="shared" si="61"/>
      </c>
      <c r="R81" s="99">
        <f t="shared" si="62"/>
      </c>
      <c r="S81" s="99">
        <f t="shared" si="63"/>
      </c>
      <c r="T81" s="99" t="str">
        <f t="shared" si="72"/>
        <v>N/A</v>
      </c>
      <c r="U81" s="99" t="str">
        <f t="shared" si="73"/>
        <v>N/A</v>
      </c>
      <c r="V81" s="99" t="str">
        <f t="shared" si="74"/>
        <v>ERROR 1</v>
      </c>
      <c r="W81" s="99" t="str">
        <f t="shared" si="75"/>
        <v>N/A</v>
      </c>
      <c r="X81" s="99" t="str">
        <f t="shared" si="76"/>
        <v>N/A</v>
      </c>
      <c r="Y81" s="99" t="str">
        <f t="shared" si="77"/>
        <v>N/A</v>
      </c>
      <c r="Z81" s="99" t="str">
        <f t="shared" si="64"/>
        <v>CORRECT</v>
      </c>
      <c r="AA81" s="99" t="str">
        <f t="shared" si="65"/>
        <v>CORRECT</v>
      </c>
      <c r="AB81" s="99" t="str">
        <f t="shared" si="66"/>
        <v>CORRECT</v>
      </c>
      <c r="AC81" s="99" t="str">
        <f t="shared" si="67"/>
        <v>CORRECT</v>
      </c>
      <c r="AD81" s="99" t="str">
        <f t="shared" si="68"/>
        <v>CORRECT</v>
      </c>
      <c r="AE81" s="99" t="str">
        <f t="shared" si="69"/>
        <v>CORRECT</v>
      </c>
      <c r="AF81" s="68"/>
      <c r="AG81" s="68"/>
    </row>
    <row r="82" spans="1:33" ht="15">
      <c r="A82" s="88" t="s">
        <v>224</v>
      </c>
      <c r="B82" s="80">
        <v>3</v>
      </c>
      <c r="C82" s="75"/>
      <c r="D82" s="130"/>
      <c r="E82" s="140"/>
      <c r="F82" s="233"/>
      <c r="G82" s="202">
        <v>0</v>
      </c>
      <c r="H82" s="203">
        <v>0</v>
      </c>
      <c r="I82" s="174">
        <f t="shared" si="70"/>
        <v>0</v>
      </c>
      <c r="J82" s="205">
        <v>0</v>
      </c>
      <c r="K82" s="206">
        <v>0</v>
      </c>
      <c r="L82" s="167">
        <v>0</v>
      </c>
      <c r="M82" s="168">
        <f t="shared" si="71"/>
        <v>0</v>
      </c>
      <c r="N82" s="99">
        <f t="shared" si="58"/>
      </c>
      <c r="O82" s="99">
        <f t="shared" si="59"/>
      </c>
      <c r="P82" s="99">
        <f t="shared" si="60"/>
        <v>0</v>
      </c>
      <c r="Q82" s="99">
        <f t="shared" si="61"/>
      </c>
      <c r="R82" s="99">
        <f t="shared" si="62"/>
      </c>
      <c r="S82" s="99">
        <f t="shared" si="63"/>
      </c>
      <c r="T82" s="99" t="str">
        <f t="shared" si="72"/>
        <v>N/A</v>
      </c>
      <c r="U82" s="99" t="str">
        <f t="shared" si="73"/>
        <v>N/A</v>
      </c>
      <c r="V82" s="99" t="str">
        <f t="shared" si="74"/>
        <v>ERROR 1</v>
      </c>
      <c r="W82" s="99" t="str">
        <f t="shared" si="75"/>
        <v>N/A</v>
      </c>
      <c r="X82" s="99" t="str">
        <f t="shared" si="76"/>
        <v>N/A</v>
      </c>
      <c r="Y82" s="99" t="str">
        <f t="shared" si="77"/>
        <v>N/A</v>
      </c>
      <c r="Z82" s="99" t="str">
        <f t="shared" si="64"/>
        <v>CORRECT</v>
      </c>
      <c r="AA82" s="99" t="str">
        <f t="shared" si="65"/>
        <v>CORRECT</v>
      </c>
      <c r="AB82" s="99" t="str">
        <f t="shared" si="66"/>
        <v>CORRECT</v>
      </c>
      <c r="AC82" s="99" t="str">
        <f t="shared" si="67"/>
        <v>CORRECT</v>
      </c>
      <c r="AD82" s="99" t="str">
        <f t="shared" si="68"/>
        <v>CORRECT</v>
      </c>
      <c r="AE82" s="99" t="str">
        <f t="shared" si="69"/>
        <v>CORRECT</v>
      </c>
      <c r="AF82" s="68"/>
      <c r="AG82" s="68"/>
    </row>
    <row r="83" spans="1:33" ht="132">
      <c r="A83" s="88" t="s">
        <v>225</v>
      </c>
      <c r="B83" s="80">
        <v>3</v>
      </c>
      <c r="C83" s="75"/>
      <c r="D83" s="130"/>
      <c r="E83" s="140"/>
      <c r="F83" s="233"/>
      <c r="G83" s="202">
        <v>0</v>
      </c>
      <c r="H83" s="203">
        <v>0</v>
      </c>
      <c r="I83" s="174">
        <f t="shared" si="70"/>
        <v>0</v>
      </c>
      <c r="J83" s="205">
        <v>0</v>
      </c>
      <c r="K83" s="206">
        <v>0</v>
      </c>
      <c r="L83" s="167">
        <v>0</v>
      </c>
      <c r="M83" s="168">
        <f t="shared" si="71"/>
        <v>0</v>
      </c>
      <c r="N83" s="99">
        <f t="shared" si="58"/>
      </c>
      <c r="O83" s="99">
        <f t="shared" si="59"/>
      </c>
      <c r="P83" s="99">
        <f t="shared" si="60"/>
        <v>0</v>
      </c>
      <c r="Q83" s="99">
        <f t="shared" si="61"/>
      </c>
      <c r="R83" s="99">
        <f t="shared" si="62"/>
      </c>
      <c r="S83" s="99">
        <f t="shared" si="63"/>
      </c>
      <c r="T83" s="99" t="str">
        <f t="shared" si="72"/>
        <v>N/A</v>
      </c>
      <c r="U83" s="99" t="str">
        <f t="shared" si="73"/>
        <v>N/A</v>
      </c>
      <c r="V83" s="99" t="str">
        <f t="shared" si="74"/>
        <v>ERROR 1</v>
      </c>
      <c r="W83" s="99" t="str">
        <f t="shared" si="75"/>
        <v>N/A</v>
      </c>
      <c r="X83" s="99" t="str">
        <f t="shared" si="76"/>
        <v>N/A</v>
      </c>
      <c r="Y83" s="99" t="str">
        <f t="shared" si="77"/>
        <v>N/A</v>
      </c>
      <c r="Z83" s="99" t="str">
        <f t="shared" si="64"/>
        <v>CORRECT</v>
      </c>
      <c r="AA83" s="99" t="str">
        <f t="shared" si="65"/>
        <v>CORRECT</v>
      </c>
      <c r="AB83" s="99" t="str">
        <f t="shared" si="66"/>
        <v>CORRECT</v>
      </c>
      <c r="AC83" s="99" t="str">
        <f t="shared" si="67"/>
        <v>CORRECT</v>
      </c>
      <c r="AD83" s="99" t="str">
        <f t="shared" si="68"/>
        <v>CORRECT</v>
      </c>
      <c r="AE83" s="99" t="str">
        <f t="shared" si="69"/>
        <v>CORRECT</v>
      </c>
      <c r="AF83" s="68"/>
      <c r="AG83" s="68"/>
    </row>
    <row r="84" spans="1:33" ht="28.5">
      <c r="A84" s="113" t="s">
        <v>69</v>
      </c>
      <c r="B84" s="95"/>
      <c r="C84" s="193"/>
      <c r="D84" s="193"/>
      <c r="E84" s="194"/>
      <c r="F84" s="236"/>
      <c r="G84" s="207"/>
      <c r="H84" s="207"/>
      <c r="I84" s="207"/>
      <c r="J84" s="207"/>
      <c r="K84" s="207"/>
      <c r="L84" s="178"/>
      <c r="M84" s="179"/>
      <c r="N84" s="99">
        <f t="shared" si="58"/>
      </c>
      <c r="O84" s="99">
        <f t="shared" si="59"/>
      </c>
      <c r="P84" s="99">
        <f t="shared" si="60"/>
      </c>
      <c r="Q84" s="99">
        <f t="shared" si="61"/>
      </c>
      <c r="R84" s="99">
        <f t="shared" si="62"/>
      </c>
      <c r="S84" s="99">
        <f t="shared" si="63"/>
      </c>
      <c r="T84" s="99"/>
      <c r="U84" s="99"/>
      <c r="V84" s="99"/>
      <c r="W84" s="99"/>
      <c r="X84" s="99"/>
      <c r="Y84" s="99"/>
      <c r="Z84" s="99"/>
      <c r="AA84" s="99"/>
      <c r="AB84" s="99"/>
      <c r="AC84" s="99"/>
      <c r="AD84" s="99"/>
      <c r="AE84" s="99"/>
      <c r="AF84" s="68"/>
      <c r="AG84" s="68"/>
    </row>
    <row r="85" spans="1:33" ht="60">
      <c r="A85" s="88" t="s">
        <v>226</v>
      </c>
      <c r="B85" s="86">
        <v>4</v>
      </c>
      <c r="C85" s="75"/>
      <c r="D85" s="130"/>
      <c r="E85" s="140"/>
      <c r="F85" s="233"/>
      <c r="G85" s="202">
        <v>0</v>
      </c>
      <c r="H85" s="203">
        <v>0</v>
      </c>
      <c r="I85" s="204">
        <v>0</v>
      </c>
      <c r="J85" s="180">
        <f aca="true" t="shared" si="78" ref="J85:J91">IF(C85="Yes",1,0)</f>
        <v>0</v>
      </c>
      <c r="K85" s="206">
        <v>0</v>
      </c>
      <c r="L85" s="167">
        <v>0</v>
      </c>
      <c r="M85" s="168">
        <f t="shared" si="71"/>
        <v>0</v>
      </c>
      <c r="N85" s="99">
        <f t="shared" si="58"/>
      </c>
      <c r="O85" s="99">
        <f t="shared" si="59"/>
      </c>
      <c r="P85" s="99">
        <f t="shared" si="60"/>
      </c>
      <c r="Q85" s="99">
        <f t="shared" si="61"/>
        <v>0</v>
      </c>
      <c r="R85" s="99">
        <f t="shared" si="62"/>
      </c>
      <c r="S85" s="99">
        <f t="shared" si="63"/>
      </c>
      <c r="T85" s="99" t="str">
        <f t="shared" si="72"/>
        <v>N/A</v>
      </c>
      <c r="U85" s="99" t="str">
        <f t="shared" si="73"/>
        <v>N/A</v>
      </c>
      <c r="V85" s="99" t="str">
        <f t="shared" si="74"/>
        <v>N/A</v>
      </c>
      <c r="W85" s="99" t="str">
        <f t="shared" si="75"/>
        <v>ERROR 1</v>
      </c>
      <c r="X85" s="99" t="str">
        <f t="shared" si="76"/>
        <v>N/A</v>
      </c>
      <c r="Y85" s="99" t="str">
        <f t="shared" si="77"/>
        <v>N/A</v>
      </c>
      <c r="Z85" s="99" t="str">
        <f t="shared" si="64"/>
        <v>CORRECT</v>
      </c>
      <c r="AA85" s="99" t="str">
        <f t="shared" si="65"/>
        <v>CORRECT</v>
      </c>
      <c r="AB85" s="99" t="str">
        <f t="shared" si="66"/>
        <v>CORRECT</v>
      </c>
      <c r="AC85" s="99" t="str">
        <f t="shared" si="67"/>
        <v>CORRECT</v>
      </c>
      <c r="AD85" s="99" t="str">
        <f t="shared" si="68"/>
        <v>CORRECT</v>
      </c>
      <c r="AE85" s="99" t="str">
        <f t="shared" si="69"/>
        <v>CORRECT</v>
      </c>
      <c r="AF85" s="68"/>
      <c r="AG85" s="68"/>
    </row>
    <row r="86" spans="1:33" ht="24">
      <c r="A86" s="88" t="s">
        <v>227</v>
      </c>
      <c r="B86" s="86">
        <v>4</v>
      </c>
      <c r="C86" s="75"/>
      <c r="D86" s="130"/>
      <c r="E86" s="140"/>
      <c r="F86" s="233"/>
      <c r="G86" s="202">
        <v>0</v>
      </c>
      <c r="H86" s="203">
        <v>0</v>
      </c>
      <c r="I86" s="204">
        <v>0</v>
      </c>
      <c r="J86" s="180">
        <f t="shared" si="78"/>
        <v>0</v>
      </c>
      <c r="K86" s="206">
        <v>0</v>
      </c>
      <c r="L86" s="167">
        <v>0</v>
      </c>
      <c r="M86" s="168">
        <f t="shared" si="71"/>
        <v>0</v>
      </c>
      <c r="N86" s="99">
        <f t="shared" si="58"/>
      </c>
      <c r="O86" s="99">
        <f t="shared" si="59"/>
      </c>
      <c r="P86" s="99">
        <f t="shared" si="60"/>
      </c>
      <c r="Q86" s="99">
        <f t="shared" si="61"/>
        <v>0</v>
      </c>
      <c r="R86" s="99">
        <f t="shared" si="62"/>
      </c>
      <c r="S86" s="99">
        <f t="shared" si="63"/>
      </c>
      <c r="T86" s="99" t="str">
        <f t="shared" si="72"/>
        <v>N/A</v>
      </c>
      <c r="U86" s="99" t="str">
        <f t="shared" si="73"/>
        <v>N/A</v>
      </c>
      <c r="V86" s="99" t="str">
        <f t="shared" si="74"/>
        <v>N/A</v>
      </c>
      <c r="W86" s="99" t="str">
        <f t="shared" si="75"/>
        <v>ERROR 1</v>
      </c>
      <c r="X86" s="99" t="str">
        <f t="shared" si="76"/>
        <v>N/A</v>
      </c>
      <c r="Y86" s="99" t="str">
        <f t="shared" si="77"/>
        <v>N/A</v>
      </c>
      <c r="Z86" s="99" t="str">
        <f t="shared" si="64"/>
        <v>CORRECT</v>
      </c>
      <c r="AA86" s="99" t="str">
        <f t="shared" si="65"/>
        <v>CORRECT</v>
      </c>
      <c r="AB86" s="99" t="str">
        <f t="shared" si="66"/>
        <v>CORRECT</v>
      </c>
      <c r="AC86" s="99" t="str">
        <f t="shared" si="67"/>
        <v>CORRECT</v>
      </c>
      <c r="AD86" s="99" t="str">
        <f t="shared" si="68"/>
        <v>CORRECT</v>
      </c>
      <c r="AE86" s="99" t="str">
        <f t="shared" si="69"/>
        <v>CORRECT</v>
      </c>
      <c r="AF86" s="68"/>
      <c r="AG86" s="68"/>
    </row>
    <row r="87" spans="1:33" ht="24">
      <c r="A87" s="88" t="s">
        <v>228</v>
      </c>
      <c r="B87" s="86">
        <v>4</v>
      </c>
      <c r="C87" s="75"/>
      <c r="D87" s="130"/>
      <c r="E87" s="140"/>
      <c r="F87" s="233"/>
      <c r="G87" s="202">
        <v>0</v>
      </c>
      <c r="H87" s="203">
        <v>0</v>
      </c>
      <c r="I87" s="204">
        <v>0</v>
      </c>
      <c r="J87" s="180">
        <f t="shared" si="78"/>
        <v>0</v>
      </c>
      <c r="K87" s="206">
        <v>0</v>
      </c>
      <c r="L87" s="167">
        <v>0</v>
      </c>
      <c r="M87" s="168">
        <f t="shared" si="71"/>
        <v>0</v>
      </c>
      <c r="N87" s="99">
        <f t="shared" si="58"/>
      </c>
      <c r="O87" s="99">
        <f t="shared" si="59"/>
      </c>
      <c r="P87" s="99">
        <f t="shared" si="60"/>
      </c>
      <c r="Q87" s="99">
        <f t="shared" si="61"/>
        <v>0</v>
      </c>
      <c r="R87" s="99">
        <f t="shared" si="62"/>
      </c>
      <c r="S87" s="99">
        <f t="shared" si="63"/>
      </c>
      <c r="T87" s="99" t="str">
        <f t="shared" si="72"/>
        <v>N/A</v>
      </c>
      <c r="U87" s="99" t="str">
        <f t="shared" si="73"/>
        <v>N/A</v>
      </c>
      <c r="V87" s="99" t="str">
        <f t="shared" si="74"/>
        <v>N/A</v>
      </c>
      <c r="W87" s="99" t="str">
        <f t="shared" si="75"/>
        <v>ERROR 1</v>
      </c>
      <c r="X87" s="99" t="str">
        <f t="shared" si="76"/>
        <v>N/A</v>
      </c>
      <c r="Y87" s="99" t="str">
        <f t="shared" si="77"/>
        <v>N/A</v>
      </c>
      <c r="Z87" s="99" t="str">
        <f t="shared" si="64"/>
        <v>CORRECT</v>
      </c>
      <c r="AA87" s="99" t="str">
        <f t="shared" si="65"/>
        <v>CORRECT</v>
      </c>
      <c r="AB87" s="99" t="str">
        <f t="shared" si="66"/>
        <v>CORRECT</v>
      </c>
      <c r="AC87" s="99" t="str">
        <f t="shared" si="67"/>
        <v>CORRECT</v>
      </c>
      <c r="AD87" s="99" t="str">
        <f t="shared" si="68"/>
        <v>CORRECT</v>
      </c>
      <c r="AE87" s="99" t="str">
        <f t="shared" si="69"/>
        <v>CORRECT</v>
      </c>
      <c r="AF87" s="68"/>
      <c r="AG87" s="68"/>
    </row>
    <row r="88" spans="1:33" ht="24" customHeight="1">
      <c r="A88" s="88" t="s">
        <v>229</v>
      </c>
      <c r="B88" s="86">
        <v>4</v>
      </c>
      <c r="C88" s="75"/>
      <c r="D88" s="130"/>
      <c r="E88" s="140"/>
      <c r="F88" s="233"/>
      <c r="G88" s="202">
        <v>0</v>
      </c>
      <c r="H88" s="203">
        <v>0</v>
      </c>
      <c r="I88" s="204">
        <v>0</v>
      </c>
      <c r="J88" s="180">
        <f t="shared" si="78"/>
        <v>0</v>
      </c>
      <c r="K88" s="206">
        <v>0</v>
      </c>
      <c r="L88" s="167">
        <v>0</v>
      </c>
      <c r="M88" s="168">
        <f t="shared" si="71"/>
        <v>0</v>
      </c>
      <c r="N88" s="99">
        <f t="shared" si="58"/>
      </c>
      <c r="O88" s="99">
        <f t="shared" si="59"/>
      </c>
      <c r="P88" s="99">
        <f t="shared" si="60"/>
      </c>
      <c r="Q88" s="99">
        <f t="shared" si="61"/>
        <v>0</v>
      </c>
      <c r="R88" s="99">
        <f t="shared" si="62"/>
      </c>
      <c r="S88" s="99">
        <f t="shared" si="63"/>
      </c>
      <c r="T88" s="99" t="str">
        <f t="shared" si="72"/>
        <v>N/A</v>
      </c>
      <c r="U88" s="99" t="str">
        <f t="shared" si="73"/>
        <v>N/A</v>
      </c>
      <c r="V88" s="99" t="str">
        <f t="shared" si="74"/>
        <v>N/A</v>
      </c>
      <c r="W88" s="99" t="str">
        <f t="shared" si="75"/>
        <v>ERROR 1</v>
      </c>
      <c r="X88" s="99" t="str">
        <f t="shared" si="76"/>
        <v>N/A</v>
      </c>
      <c r="Y88" s="99" t="str">
        <f t="shared" si="77"/>
        <v>N/A</v>
      </c>
      <c r="Z88" s="99" t="str">
        <f t="shared" si="64"/>
        <v>CORRECT</v>
      </c>
      <c r="AA88" s="99" t="str">
        <f t="shared" si="65"/>
        <v>CORRECT</v>
      </c>
      <c r="AB88" s="99" t="str">
        <f t="shared" si="66"/>
        <v>CORRECT</v>
      </c>
      <c r="AC88" s="99" t="str">
        <f t="shared" si="67"/>
        <v>CORRECT</v>
      </c>
      <c r="AD88" s="99" t="str">
        <f t="shared" si="68"/>
        <v>CORRECT</v>
      </c>
      <c r="AE88" s="99" t="str">
        <f t="shared" si="69"/>
        <v>CORRECT</v>
      </c>
      <c r="AF88" s="68"/>
      <c r="AG88" s="68"/>
    </row>
    <row r="89" spans="1:33" ht="84">
      <c r="A89" s="88" t="s">
        <v>230</v>
      </c>
      <c r="B89" s="86">
        <v>4</v>
      </c>
      <c r="C89" s="75"/>
      <c r="D89" s="130"/>
      <c r="E89" s="140"/>
      <c r="F89" s="233"/>
      <c r="G89" s="202">
        <v>0</v>
      </c>
      <c r="H89" s="203">
        <v>0</v>
      </c>
      <c r="I89" s="204">
        <v>0</v>
      </c>
      <c r="J89" s="180">
        <f t="shared" si="78"/>
        <v>0</v>
      </c>
      <c r="K89" s="206">
        <v>0</v>
      </c>
      <c r="L89" s="167">
        <v>0</v>
      </c>
      <c r="M89" s="168">
        <f t="shared" si="71"/>
        <v>0</v>
      </c>
      <c r="N89" s="99">
        <f t="shared" si="58"/>
      </c>
      <c r="O89" s="99">
        <f t="shared" si="59"/>
      </c>
      <c r="P89" s="99">
        <f t="shared" si="60"/>
      </c>
      <c r="Q89" s="99">
        <f t="shared" si="61"/>
        <v>0</v>
      </c>
      <c r="R89" s="99">
        <f t="shared" si="62"/>
      </c>
      <c r="S89" s="99">
        <f t="shared" si="63"/>
      </c>
      <c r="T89" s="99" t="str">
        <f t="shared" si="72"/>
        <v>N/A</v>
      </c>
      <c r="U89" s="99" t="str">
        <f t="shared" si="73"/>
        <v>N/A</v>
      </c>
      <c r="V89" s="99" t="str">
        <f t="shared" si="74"/>
        <v>N/A</v>
      </c>
      <c r="W89" s="99" t="str">
        <f t="shared" si="75"/>
        <v>ERROR 1</v>
      </c>
      <c r="X89" s="99" t="str">
        <f t="shared" si="76"/>
        <v>N/A</v>
      </c>
      <c r="Y89" s="99" t="str">
        <f t="shared" si="77"/>
        <v>N/A</v>
      </c>
      <c r="Z89" s="99" t="str">
        <f t="shared" si="64"/>
        <v>CORRECT</v>
      </c>
      <c r="AA89" s="99" t="str">
        <f t="shared" si="65"/>
        <v>CORRECT</v>
      </c>
      <c r="AB89" s="99" t="str">
        <f t="shared" si="66"/>
        <v>CORRECT</v>
      </c>
      <c r="AC89" s="99" t="str">
        <f t="shared" si="67"/>
        <v>CORRECT</v>
      </c>
      <c r="AD89" s="99" t="str">
        <f t="shared" si="68"/>
        <v>CORRECT</v>
      </c>
      <c r="AE89" s="99" t="str">
        <f t="shared" si="69"/>
        <v>CORRECT</v>
      </c>
      <c r="AF89" s="68"/>
      <c r="AG89" s="68"/>
    </row>
    <row r="90" spans="1:33" ht="24">
      <c r="A90" s="88" t="s">
        <v>231</v>
      </c>
      <c r="B90" s="86">
        <v>4</v>
      </c>
      <c r="C90" s="75"/>
      <c r="D90" s="130"/>
      <c r="E90" s="140"/>
      <c r="F90" s="233"/>
      <c r="G90" s="202">
        <v>0</v>
      </c>
      <c r="H90" s="203">
        <v>0</v>
      </c>
      <c r="I90" s="204">
        <v>0</v>
      </c>
      <c r="J90" s="180">
        <f t="shared" si="78"/>
        <v>0</v>
      </c>
      <c r="K90" s="206">
        <v>0</v>
      </c>
      <c r="L90" s="167">
        <v>0</v>
      </c>
      <c r="M90" s="168">
        <f t="shared" si="71"/>
        <v>0</v>
      </c>
      <c r="N90" s="99">
        <f t="shared" si="58"/>
      </c>
      <c r="O90" s="99">
        <f t="shared" si="59"/>
      </c>
      <c r="P90" s="99">
        <f t="shared" si="60"/>
      </c>
      <c r="Q90" s="99">
        <f t="shared" si="61"/>
        <v>0</v>
      </c>
      <c r="R90" s="99">
        <f t="shared" si="62"/>
      </c>
      <c r="S90" s="99">
        <f t="shared" si="63"/>
      </c>
      <c r="T90" s="99" t="str">
        <f t="shared" si="72"/>
        <v>N/A</v>
      </c>
      <c r="U90" s="99" t="str">
        <f t="shared" si="73"/>
        <v>N/A</v>
      </c>
      <c r="V90" s="99" t="str">
        <f t="shared" si="74"/>
        <v>N/A</v>
      </c>
      <c r="W90" s="99" t="str">
        <f t="shared" si="75"/>
        <v>ERROR 1</v>
      </c>
      <c r="X90" s="99" t="str">
        <f t="shared" si="76"/>
        <v>N/A</v>
      </c>
      <c r="Y90" s="99" t="str">
        <f t="shared" si="77"/>
        <v>N/A</v>
      </c>
      <c r="Z90" s="99" t="str">
        <f t="shared" si="64"/>
        <v>CORRECT</v>
      </c>
      <c r="AA90" s="99" t="str">
        <f t="shared" si="65"/>
        <v>CORRECT</v>
      </c>
      <c r="AB90" s="99" t="str">
        <f t="shared" si="66"/>
        <v>CORRECT</v>
      </c>
      <c r="AC90" s="99" t="str">
        <f t="shared" si="67"/>
        <v>CORRECT</v>
      </c>
      <c r="AD90" s="99" t="str">
        <f t="shared" si="68"/>
        <v>CORRECT</v>
      </c>
      <c r="AE90" s="99" t="str">
        <f t="shared" si="69"/>
        <v>CORRECT</v>
      </c>
      <c r="AF90" s="68"/>
      <c r="AG90" s="68"/>
    </row>
    <row r="91" spans="1:33" ht="15">
      <c r="A91" s="88" t="s">
        <v>232</v>
      </c>
      <c r="B91" s="86">
        <v>4</v>
      </c>
      <c r="C91" s="75"/>
      <c r="D91" s="130"/>
      <c r="E91" s="140"/>
      <c r="F91" s="233"/>
      <c r="G91" s="202">
        <v>0</v>
      </c>
      <c r="H91" s="203">
        <v>0</v>
      </c>
      <c r="I91" s="204">
        <v>0</v>
      </c>
      <c r="J91" s="180">
        <f t="shared" si="78"/>
        <v>0</v>
      </c>
      <c r="K91" s="206">
        <v>0</v>
      </c>
      <c r="L91" s="167">
        <v>0</v>
      </c>
      <c r="M91" s="168">
        <f t="shared" si="71"/>
        <v>0</v>
      </c>
      <c r="N91" s="99">
        <f t="shared" si="58"/>
      </c>
      <c r="O91" s="99">
        <f t="shared" si="59"/>
      </c>
      <c r="P91" s="99">
        <f t="shared" si="60"/>
      </c>
      <c r="Q91" s="99">
        <f t="shared" si="61"/>
        <v>0</v>
      </c>
      <c r="R91" s="99">
        <f t="shared" si="62"/>
      </c>
      <c r="S91" s="99">
        <f t="shared" si="63"/>
      </c>
      <c r="T91" s="99" t="str">
        <f t="shared" si="72"/>
        <v>N/A</v>
      </c>
      <c r="U91" s="99" t="str">
        <f t="shared" si="73"/>
        <v>N/A</v>
      </c>
      <c r="V91" s="99" t="str">
        <f t="shared" si="74"/>
        <v>N/A</v>
      </c>
      <c r="W91" s="99" t="str">
        <f t="shared" si="75"/>
        <v>ERROR 1</v>
      </c>
      <c r="X91" s="99" t="str">
        <f t="shared" si="76"/>
        <v>N/A</v>
      </c>
      <c r="Y91" s="99" t="str">
        <f t="shared" si="77"/>
        <v>N/A</v>
      </c>
      <c r="Z91" s="99" t="str">
        <f t="shared" si="64"/>
        <v>CORRECT</v>
      </c>
      <c r="AA91" s="99" t="str">
        <f t="shared" si="65"/>
        <v>CORRECT</v>
      </c>
      <c r="AB91" s="99" t="str">
        <f t="shared" si="66"/>
        <v>CORRECT</v>
      </c>
      <c r="AC91" s="99" t="str">
        <f t="shared" si="67"/>
        <v>CORRECT</v>
      </c>
      <c r="AD91" s="99" t="str">
        <f t="shared" si="68"/>
        <v>CORRECT</v>
      </c>
      <c r="AE91" s="99" t="str">
        <f t="shared" si="69"/>
        <v>CORRECT</v>
      </c>
      <c r="AF91" s="68"/>
      <c r="AG91" s="68"/>
    </row>
    <row r="92" spans="1:33" ht="28.5">
      <c r="A92" s="113" t="s">
        <v>70</v>
      </c>
      <c r="B92" s="95"/>
      <c r="C92" s="195"/>
      <c r="D92" s="195"/>
      <c r="E92" s="194"/>
      <c r="F92" s="236"/>
      <c r="G92" s="207"/>
      <c r="H92" s="207"/>
      <c r="I92" s="207"/>
      <c r="J92" s="207"/>
      <c r="K92" s="207"/>
      <c r="L92" s="178"/>
      <c r="M92" s="179"/>
      <c r="N92" s="99">
        <f t="shared" si="58"/>
      </c>
      <c r="O92" s="99">
        <f t="shared" si="59"/>
      </c>
      <c r="P92" s="99">
        <f t="shared" si="60"/>
      </c>
      <c r="Q92" s="99">
        <f t="shared" si="61"/>
      </c>
      <c r="R92" s="99">
        <f t="shared" si="62"/>
      </c>
      <c r="S92" s="99">
        <f t="shared" si="63"/>
      </c>
      <c r="T92" s="99"/>
      <c r="U92" s="99"/>
      <c r="V92" s="99"/>
      <c r="W92" s="99"/>
      <c r="X92" s="99"/>
      <c r="Y92" s="99"/>
      <c r="Z92" s="99"/>
      <c r="AA92" s="99"/>
      <c r="AB92" s="99"/>
      <c r="AC92" s="99"/>
      <c r="AD92" s="99"/>
      <c r="AE92" s="99"/>
      <c r="AF92" s="68"/>
      <c r="AG92" s="68"/>
    </row>
    <row r="93" spans="1:33" ht="24">
      <c r="A93" s="88" t="s">
        <v>233</v>
      </c>
      <c r="B93" s="86">
        <v>4</v>
      </c>
      <c r="C93" s="75"/>
      <c r="D93" s="130"/>
      <c r="E93" s="140"/>
      <c r="F93" s="233"/>
      <c r="G93" s="202">
        <v>0</v>
      </c>
      <c r="H93" s="203">
        <v>0</v>
      </c>
      <c r="I93" s="204">
        <v>0</v>
      </c>
      <c r="J93" s="180">
        <f aca="true" t="shared" si="79" ref="J93:J112">IF(C93="Yes",1,0)</f>
        <v>0</v>
      </c>
      <c r="K93" s="206">
        <v>0</v>
      </c>
      <c r="L93" s="167">
        <v>0</v>
      </c>
      <c r="M93" s="168">
        <f t="shared" si="71"/>
        <v>0</v>
      </c>
      <c r="N93" s="99">
        <f t="shared" si="58"/>
      </c>
      <c r="O93" s="99">
        <f t="shared" si="59"/>
      </c>
      <c r="P93" s="99">
        <f t="shared" si="60"/>
      </c>
      <c r="Q93" s="99">
        <f t="shared" si="61"/>
        <v>0</v>
      </c>
      <c r="R93" s="99">
        <f t="shared" si="62"/>
      </c>
      <c r="S93" s="99">
        <f t="shared" si="63"/>
      </c>
      <c r="T93" s="99" t="str">
        <f t="shared" si="72"/>
        <v>N/A</v>
      </c>
      <c r="U93" s="99" t="str">
        <f t="shared" si="73"/>
        <v>N/A</v>
      </c>
      <c r="V93" s="99" t="str">
        <f t="shared" si="74"/>
        <v>N/A</v>
      </c>
      <c r="W93" s="99" t="str">
        <f t="shared" si="75"/>
        <v>ERROR 1</v>
      </c>
      <c r="X93" s="99" t="str">
        <f t="shared" si="76"/>
        <v>N/A</v>
      </c>
      <c r="Y93" s="99" t="str">
        <f t="shared" si="77"/>
        <v>N/A</v>
      </c>
      <c r="Z93" s="99" t="str">
        <f t="shared" si="64"/>
        <v>CORRECT</v>
      </c>
      <c r="AA93" s="99" t="str">
        <f t="shared" si="65"/>
        <v>CORRECT</v>
      </c>
      <c r="AB93" s="99" t="str">
        <f t="shared" si="66"/>
        <v>CORRECT</v>
      </c>
      <c r="AC93" s="99" t="str">
        <f t="shared" si="67"/>
        <v>CORRECT</v>
      </c>
      <c r="AD93" s="99" t="str">
        <f t="shared" si="68"/>
        <v>CORRECT</v>
      </c>
      <c r="AE93" s="99" t="str">
        <f t="shared" si="69"/>
        <v>CORRECT</v>
      </c>
      <c r="AF93" s="68"/>
      <c r="AG93" s="68"/>
    </row>
    <row r="94" spans="1:33" ht="84">
      <c r="A94" s="88" t="s">
        <v>234</v>
      </c>
      <c r="B94" s="86">
        <v>4</v>
      </c>
      <c r="C94" s="75"/>
      <c r="D94" s="130"/>
      <c r="E94" s="140"/>
      <c r="F94" s="233"/>
      <c r="G94" s="202">
        <v>0</v>
      </c>
      <c r="H94" s="203">
        <v>0</v>
      </c>
      <c r="I94" s="204">
        <v>0</v>
      </c>
      <c r="J94" s="180">
        <f t="shared" si="79"/>
        <v>0</v>
      </c>
      <c r="K94" s="206">
        <v>0</v>
      </c>
      <c r="L94" s="167">
        <v>0</v>
      </c>
      <c r="M94" s="168">
        <f t="shared" si="71"/>
        <v>0</v>
      </c>
      <c r="N94" s="99">
        <f t="shared" si="58"/>
      </c>
      <c r="O94" s="99">
        <f t="shared" si="59"/>
      </c>
      <c r="P94" s="99">
        <f t="shared" si="60"/>
      </c>
      <c r="Q94" s="99">
        <f t="shared" si="61"/>
        <v>0</v>
      </c>
      <c r="R94" s="99">
        <f t="shared" si="62"/>
      </c>
      <c r="S94" s="99">
        <f t="shared" si="63"/>
      </c>
      <c r="T94" s="99" t="str">
        <f t="shared" si="72"/>
        <v>N/A</v>
      </c>
      <c r="U94" s="99" t="str">
        <f t="shared" si="73"/>
        <v>N/A</v>
      </c>
      <c r="V94" s="99" t="str">
        <f t="shared" si="74"/>
        <v>N/A</v>
      </c>
      <c r="W94" s="99" t="str">
        <f t="shared" si="75"/>
        <v>ERROR 1</v>
      </c>
      <c r="X94" s="99" t="str">
        <f t="shared" si="76"/>
        <v>N/A</v>
      </c>
      <c r="Y94" s="99" t="str">
        <f t="shared" si="77"/>
        <v>N/A</v>
      </c>
      <c r="Z94" s="99" t="str">
        <f t="shared" si="64"/>
        <v>CORRECT</v>
      </c>
      <c r="AA94" s="99" t="str">
        <f t="shared" si="65"/>
        <v>CORRECT</v>
      </c>
      <c r="AB94" s="99" t="str">
        <f t="shared" si="66"/>
        <v>CORRECT</v>
      </c>
      <c r="AC94" s="99" t="str">
        <f t="shared" si="67"/>
        <v>CORRECT</v>
      </c>
      <c r="AD94" s="99" t="str">
        <f t="shared" si="68"/>
        <v>CORRECT</v>
      </c>
      <c r="AE94" s="99" t="str">
        <f t="shared" si="69"/>
        <v>CORRECT</v>
      </c>
      <c r="AF94" s="68"/>
      <c r="AG94" s="68"/>
    </row>
    <row r="95" spans="1:33" ht="168">
      <c r="A95" s="88" t="s">
        <v>235</v>
      </c>
      <c r="B95" s="86">
        <v>4</v>
      </c>
      <c r="C95" s="75"/>
      <c r="D95" s="130"/>
      <c r="E95" s="140"/>
      <c r="F95" s="233"/>
      <c r="G95" s="202">
        <v>0</v>
      </c>
      <c r="H95" s="203">
        <v>0</v>
      </c>
      <c r="I95" s="204">
        <v>0</v>
      </c>
      <c r="J95" s="180">
        <f t="shared" si="79"/>
        <v>0</v>
      </c>
      <c r="K95" s="206">
        <v>0</v>
      </c>
      <c r="L95" s="167">
        <v>0</v>
      </c>
      <c r="M95" s="168">
        <f t="shared" si="71"/>
        <v>0</v>
      </c>
      <c r="N95" s="99">
        <f t="shared" si="58"/>
      </c>
      <c r="O95" s="99">
        <f t="shared" si="59"/>
      </c>
      <c r="P95" s="99">
        <f t="shared" si="60"/>
      </c>
      <c r="Q95" s="99">
        <f t="shared" si="61"/>
        <v>0</v>
      </c>
      <c r="R95" s="99">
        <f t="shared" si="62"/>
      </c>
      <c r="S95" s="99">
        <f t="shared" si="63"/>
      </c>
      <c r="T95" s="99" t="str">
        <f t="shared" si="72"/>
        <v>N/A</v>
      </c>
      <c r="U95" s="99" t="str">
        <f t="shared" si="73"/>
        <v>N/A</v>
      </c>
      <c r="V95" s="99" t="str">
        <f t="shared" si="74"/>
        <v>N/A</v>
      </c>
      <c r="W95" s="99" t="str">
        <f t="shared" si="75"/>
        <v>ERROR 1</v>
      </c>
      <c r="X95" s="99" t="str">
        <f t="shared" si="76"/>
        <v>N/A</v>
      </c>
      <c r="Y95" s="99" t="str">
        <f t="shared" si="77"/>
        <v>N/A</v>
      </c>
      <c r="Z95" s="99" t="str">
        <f t="shared" si="64"/>
        <v>CORRECT</v>
      </c>
      <c r="AA95" s="99" t="str">
        <f t="shared" si="65"/>
        <v>CORRECT</v>
      </c>
      <c r="AB95" s="99" t="str">
        <f t="shared" si="66"/>
        <v>CORRECT</v>
      </c>
      <c r="AC95" s="99" t="str">
        <f t="shared" si="67"/>
        <v>CORRECT</v>
      </c>
      <c r="AD95" s="99" t="str">
        <f t="shared" si="68"/>
        <v>CORRECT</v>
      </c>
      <c r="AE95" s="99" t="str">
        <f t="shared" si="69"/>
        <v>CORRECT</v>
      </c>
      <c r="AF95" s="68"/>
      <c r="AG95" s="68"/>
    </row>
    <row r="96" spans="1:33" ht="36">
      <c r="A96" s="88" t="s">
        <v>236</v>
      </c>
      <c r="B96" s="86">
        <v>4</v>
      </c>
      <c r="C96" s="75"/>
      <c r="D96" s="130"/>
      <c r="E96" s="140"/>
      <c r="F96" s="233"/>
      <c r="G96" s="202">
        <v>0</v>
      </c>
      <c r="H96" s="203">
        <v>0</v>
      </c>
      <c r="I96" s="204">
        <v>0</v>
      </c>
      <c r="J96" s="180">
        <f t="shared" si="79"/>
        <v>0</v>
      </c>
      <c r="K96" s="206">
        <v>0</v>
      </c>
      <c r="L96" s="167">
        <v>0</v>
      </c>
      <c r="M96" s="168">
        <f t="shared" si="71"/>
        <v>0</v>
      </c>
      <c r="N96" s="99">
        <f t="shared" si="58"/>
      </c>
      <c r="O96" s="99">
        <f t="shared" si="59"/>
      </c>
      <c r="P96" s="99">
        <f t="shared" si="60"/>
      </c>
      <c r="Q96" s="99">
        <f t="shared" si="61"/>
        <v>0</v>
      </c>
      <c r="R96" s="99">
        <f t="shared" si="62"/>
      </c>
      <c r="S96" s="99">
        <f t="shared" si="63"/>
      </c>
      <c r="T96" s="99" t="str">
        <f t="shared" si="72"/>
        <v>N/A</v>
      </c>
      <c r="U96" s="99" t="str">
        <f t="shared" si="73"/>
        <v>N/A</v>
      </c>
      <c r="V96" s="99" t="str">
        <f t="shared" si="74"/>
        <v>N/A</v>
      </c>
      <c r="W96" s="99" t="str">
        <f t="shared" si="75"/>
        <v>ERROR 1</v>
      </c>
      <c r="X96" s="99" t="str">
        <f t="shared" si="76"/>
        <v>N/A</v>
      </c>
      <c r="Y96" s="99" t="str">
        <f t="shared" si="77"/>
        <v>N/A</v>
      </c>
      <c r="Z96" s="99" t="str">
        <f t="shared" si="64"/>
        <v>CORRECT</v>
      </c>
      <c r="AA96" s="99" t="str">
        <f t="shared" si="65"/>
        <v>CORRECT</v>
      </c>
      <c r="AB96" s="99" t="str">
        <f t="shared" si="66"/>
        <v>CORRECT</v>
      </c>
      <c r="AC96" s="99" t="str">
        <f t="shared" si="67"/>
        <v>CORRECT</v>
      </c>
      <c r="AD96" s="99" t="str">
        <f t="shared" si="68"/>
        <v>CORRECT</v>
      </c>
      <c r="AE96" s="99" t="str">
        <f t="shared" si="69"/>
        <v>CORRECT</v>
      </c>
      <c r="AF96" s="68"/>
      <c r="AG96" s="68"/>
    </row>
    <row r="97" spans="1:33" ht="60">
      <c r="A97" s="88" t="s">
        <v>237</v>
      </c>
      <c r="B97" s="86">
        <v>4</v>
      </c>
      <c r="C97" s="75"/>
      <c r="D97" s="130"/>
      <c r="E97" s="140"/>
      <c r="F97" s="233"/>
      <c r="G97" s="202">
        <v>0</v>
      </c>
      <c r="H97" s="203">
        <v>0</v>
      </c>
      <c r="I97" s="204">
        <v>0</v>
      </c>
      <c r="J97" s="180">
        <f t="shared" si="79"/>
        <v>0</v>
      </c>
      <c r="K97" s="206">
        <v>0</v>
      </c>
      <c r="L97" s="167">
        <v>0</v>
      </c>
      <c r="M97" s="168">
        <f t="shared" si="71"/>
        <v>0</v>
      </c>
      <c r="N97" s="99">
        <f t="shared" si="58"/>
      </c>
      <c r="O97" s="99">
        <f t="shared" si="59"/>
      </c>
      <c r="P97" s="99">
        <f t="shared" si="60"/>
      </c>
      <c r="Q97" s="99">
        <f t="shared" si="61"/>
        <v>0</v>
      </c>
      <c r="R97" s="99">
        <f t="shared" si="62"/>
      </c>
      <c r="S97" s="99">
        <f t="shared" si="63"/>
      </c>
      <c r="T97" s="99" t="str">
        <f t="shared" si="72"/>
        <v>N/A</v>
      </c>
      <c r="U97" s="99" t="str">
        <f t="shared" si="73"/>
        <v>N/A</v>
      </c>
      <c r="V97" s="99" t="str">
        <f t="shared" si="74"/>
        <v>N/A</v>
      </c>
      <c r="W97" s="99" t="str">
        <f t="shared" si="75"/>
        <v>ERROR 1</v>
      </c>
      <c r="X97" s="99" t="str">
        <f t="shared" si="76"/>
        <v>N/A</v>
      </c>
      <c r="Y97" s="99" t="str">
        <f t="shared" si="77"/>
        <v>N/A</v>
      </c>
      <c r="Z97" s="99" t="str">
        <f t="shared" si="64"/>
        <v>CORRECT</v>
      </c>
      <c r="AA97" s="99" t="str">
        <f t="shared" si="65"/>
        <v>CORRECT</v>
      </c>
      <c r="AB97" s="99" t="str">
        <f t="shared" si="66"/>
        <v>CORRECT</v>
      </c>
      <c r="AC97" s="99" t="str">
        <f t="shared" si="67"/>
        <v>CORRECT</v>
      </c>
      <c r="AD97" s="99" t="str">
        <f t="shared" si="68"/>
        <v>CORRECT</v>
      </c>
      <c r="AE97" s="99" t="str">
        <f t="shared" si="69"/>
        <v>CORRECT</v>
      </c>
      <c r="AF97" s="68"/>
      <c r="AG97" s="68"/>
    </row>
    <row r="98" spans="1:33" ht="24">
      <c r="A98" s="88" t="s">
        <v>238</v>
      </c>
      <c r="B98" s="86">
        <v>4</v>
      </c>
      <c r="C98" s="75"/>
      <c r="D98" s="130"/>
      <c r="E98" s="140"/>
      <c r="F98" s="233"/>
      <c r="G98" s="202">
        <v>0</v>
      </c>
      <c r="H98" s="203">
        <v>0</v>
      </c>
      <c r="I98" s="204">
        <v>0</v>
      </c>
      <c r="J98" s="180">
        <f t="shared" si="79"/>
        <v>0</v>
      </c>
      <c r="K98" s="206">
        <v>0</v>
      </c>
      <c r="L98" s="167">
        <v>0</v>
      </c>
      <c r="M98" s="168">
        <f t="shared" si="71"/>
        <v>0</v>
      </c>
      <c r="N98" s="99">
        <f t="shared" si="58"/>
      </c>
      <c r="O98" s="99">
        <f t="shared" si="59"/>
      </c>
      <c r="P98" s="99">
        <f t="shared" si="60"/>
      </c>
      <c r="Q98" s="99">
        <f t="shared" si="61"/>
        <v>0</v>
      </c>
      <c r="R98" s="99">
        <f t="shared" si="62"/>
      </c>
      <c r="S98" s="99">
        <f t="shared" si="63"/>
      </c>
      <c r="T98" s="99" t="str">
        <f t="shared" si="72"/>
        <v>N/A</v>
      </c>
      <c r="U98" s="99" t="str">
        <f t="shared" si="73"/>
        <v>N/A</v>
      </c>
      <c r="V98" s="99" t="str">
        <f t="shared" si="74"/>
        <v>N/A</v>
      </c>
      <c r="W98" s="99" t="str">
        <f t="shared" si="75"/>
        <v>ERROR 1</v>
      </c>
      <c r="X98" s="99" t="str">
        <f t="shared" si="76"/>
        <v>N/A</v>
      </c>
      <c r="Y98" s="99" t="str">
        <f t="shared" si="77"/>
        <v>N/A</v>
      </c>
      <c r="Z98" s="99" t="str">
        <f t="shared" si="64"/>
        <v>CORRECT</v>
      </c>
      <c r="AA98" s="99" t="str">
        <f t="shared" si="65"/>
        <v>CORRECT</v>
      </c>
      <c r="AB98" s="99" t="str">
        <f t="shared" si="66"/>
        <v>CORRECT</v>
      </c>
      <c r="AC98" s="99" t="str">
        <f t="shared" si="67"/>
        <v>CORRECT</v>
      </c>
      <c r="AD98" s="99" t="str">
        <f t="shared" si="68"/>
        <v>CORRECT</v>
      </c>
      <c r="AE98" s="99" t="str">
        <f t="shared" si="69"/>
        <v>CORRECT</v>
      </c>
      <c r="AF98" s="68"/>
      <c r="AG98" s="68"/>
    </row>
    <row r="99" spans="1:33" ht="36">
      <c r="A99" s="88" t="s">
        <v>239</v>
      </c>
      <c r="B99" s="86">
        <v>4</v>
      </c>
      <c r="C99" s="75"/>
      <c r="D99" s="130"/>
      <c r="E99" s="140"/>
      <c r="F99" s="233"/>
      <c r="G99" s="202">
        <v>0</v>
      </c>
      <c r="H99" s="203">
        <v>0</v>
      </c>
      <c r="I99" s="204">
        <v>0</v>
      </c>
      <c r="J99" s="180">
        <f t="shared" si="79"/>
        <v>0</v>
      </c>
      <c r="K99" s="206">
        <v>0</v>
      </c>
      <c r="L99" s="167">
        <v>0</v>
      </c>
      <c r="M99" s="168">
        <f t="shared" si="71"/>
        <v>0</v>
      </c>
      <c r="N99" s="99">
        <f t="shared" si="58"/>
      </c>
      <c r="O99" s="99">
        <f t="shared" si="59"/>
      </c>
      <c r="P99" s="99">
        <f t="shared" si="60"/>
      </c>
      <c r="Q99" s="99">
        <f t="shared" si="61"/>
        <v>0</v>
      </c>
      <c r="R99" s="99">
        <f t="shared" si="62"/>
      </c>
      <c r="S99" s="99">
        <f t="shared" si="63"/>
      </c>
      <c r="T99" s="99" t="str">
        <f t="shared" si="72"/>
        <v>N/A</v>
      </c>
      <c r="U99" s="99" t="str">
        <f t="shared" si="73"/>
        <v>N/A</v>
      </c>
      <c r="V99" s="99" t="str">
        <f t="shared" si="74"/>
        <v>N/A</v>
      </c>
      <c r="W99" s="99" t="str">
        <f t="shared" si="75"/>
        <v>ERROR 1</v>
      </c>
      <c r="X99" s="99" t="str">
        <f t="shared" si="76"/>
        <v>N/A</v>
      </c>
      <c r="Y99" s="99" t="str">
        <f t="shared" si="77"/>
        <v>N/A</v>
      </c>
      <c r="Z99" s="99" t="str">
        <f t="shared" si="64"/>
        <v>CORRECT</v>
      </c>
      <c r="AA99" s="99" t="str">
        <f t="shared" si="65"/>
        <v>CORRECT</v>
      </c>
      <c r="AB99" s="99" t="str">
        <f t="shared" si="66"/>
        <v>CORRECT</v>
      </c>
      <c r="AC99" s="99" t="str">
        <f t="shared" si="67"/>
        <v>CORRECT</v>
      </c>
      <c r="AD99" s="99" t="str">
        <f t="shared" si="68"/>
        <v>CORRECT</v>
      </c>
      <c r="AE99" s="99" t="str">
        <f t="shared" si="69"/>
        <v>CORRECT</v>
      </c>
      <c r="AF99" s="68"/>
      <c r="AG99" s="68"/>
    </row>
    <row r="100" spans="1:33" ht="24">
      <c r="A100" s="88" t="s">
        <v>240</v>
      </c>
      <c r="B100" s="86">
        <v>4</v>
      </c>
      <c r="C100" s="75"/>
      <c r="D100" s="130"/>
      <c r="E100" s="140"/>
      <c r="F100" s="233"/>
      <c r="G100" s="202">
        <v>0</v>
      </c>
      <c r="H100" s="203">
        <v>0</v>
      </c>
      <c r="I100" s="204">
        <v>0</v>
      </c>
      <c r="J100" s="180">
        <f t="shared" si="79"/>
        <v>0</v>
      </c>
      <c r="K100" s="206">
        <v>0</v>
      </c>
      <c r="L100" s="167">
        <v>0</v>
      </c>
      <c r="M100" s="168">
        <f t="shared" si="71"/>
        <v>0</v>
      </c>
      <c r="N100" s="99">
        <f t="shared" si="58"/>
      </c>
      <c r="O100" s="99">
        <f t="shared" si="59"/>
      </c>
      <c r="P100" s="99">
        <f t="shared" si="60"/>
      </c>
      <c r="Q100" s="99">
        <f t="shared" si="61"/>
        <v>0</v>
      </c>
      <c r="R100" s="99">
        <f t="shared" si="62"/>
      </c>
      <c r="S100" s="99">
        <f t="shared" si="63"/>
      </c>
      <c r="T100" s="99" t="str">
        <f t="shared" si="72"/>
        <v>N/A</v>
      </c>
      <c r="U100" s="99" t="str">
        <f t="shared" si="73"/>
        <v>N/A</v>
      </c>
      <c r="V100" s="99" t="str">
        <f t="shared" si="74"/>
        <v>N/A</v>
      </c>
      <c r="W100" s="99" t="str">
        <f t="shared" si="75"/>
        <v>ERROR 1</v>
      </c>
      <c r="X100" s="99" t="str">
        <f t="shared" si="76"/>
        <v>N/A</v>
      </c>
      <c r="Y100" s="99" t="str">
        <f t="shared" si="77"/>
        <v>N/A</v>
      </c>
      <c r="Z100" s="99" t="str">
        <f t="shared" si="64"/>
        <v>CORRECT</v>
      </c>
      <c r="AA100" s="99" t="str">
        <f t="shared" si="65"/>
        <v>CORRECT</v>
      </c>
      <c r="AB100" s="99" t="str">
        <f t="shared" si="66"/>
        <v>CORRECT</v>
      </c>
      <c r="AC100" s="99" t="str">
        <f t="shared" si="67"/>
        <v>CORRECT</v>
      </c>
      <c r="AD100" s="99" t="str">
        <f t="shared" si="68"/>
        <v>CORRECT</v>
      </c>
      <c r="AE100" s="99" t="str">
        <f t="shared" si="69"/>
        <v>CORRECT</v>
      </c>
      <c r="AF100" s="68"/>
      <c r="AG100" s="68"/>
    </row>
    <row r="101" spans="1:33" ht="24">
      <c r="A101" s="88" t="s">
        <v>241</v>
      </c>
      <c r="B101" s="86">
        <v>4</v>
      </c>
      <c r="C101" s="75"/>
      <c r="D101" s="130"/>
      <c r="E101" s="140"/>
      <c r="F101" s="233"/>
      <c r="G101" s="202">
        <v>0</v>
      </c>
      <c r="H101" s="203">
        <v>0</v>
      </c>
      <c r="I101" s="204">
        <v>0</v>
      </c>
      <c r="J101" s="180">
        <f t="shared" si="79"/>
        <v>0</v>
      </c>
      <c r="K101" s="206">
        <v>0</v>
      </c>
      <c r="L101" s="167">
        <v>0</v>
      </c>
      <c r="M101" s="168">
        <f t="shared" si="71"/>
        <v>0</v>
      </c>
      <c r="N101" s="99">
        <f t="shared" si="58"/>
      </c>
      <c r="O101" s="99">
        <f t="shared" si="59"/>
      </c>
      <c r="P101" s="99">
        <f t="shared" si="60"/>
      </c>
      <c r="Q101" s="99">
        <f t="shared" si="61"/>
        <v>0</v>
      </c>
      <c r="R101" s="99">
        <f t="shared" si="62"/>
      </c>
      <c r="S101" s="99">
        <f t="shared" si="63"/>
      </c>
      <c r="T101" s="99" t="str">
        <f t="shared" si="72"/>
        <v>N/A</v>
      </c>
      <c r="U101" s="99" t="str">
        <f t="shared" si="73"/>
        <v>N/A</v>
      </c>
      <c r="V101" s="99" t="str">
        <f t="shared" si="74"/>
        <v>N/A</v>
      </c>
      <c r="W101" s="99" t="str">
        <f t="shared" si="75"/>
        <v>ERROR 1</v>
      </c>
      <c r="X101" s="99" t="str">
        <f t="shared" si="76"/>
        <v>N/A</v>
      </c>
      <c r="Y101" s="99" t="str">
        <f t="shared" si="77"/>
        <v>N/A</v>
      </c>
      <c r="Z101" s="99" t="str">
        <f t="shared" si="64"/>
        <v>CORRECT</v>
      </c>
      <c r="AA101" s="99" t="str">
        <f t="shared" si="65"/>
        <v>CORRECT</v>
      </c>
      <c r="AB101" s="99" t="str">
        <f t="shared" si="66"/>
        <v>CORRECT</v>
      </c>
      <c r="AC101" s="99" t="str">
        <f t="shared" si="67"/>
        <v>CORRECT</v>
      </c>
      <c r="AD101" s="99" t="str">
        <f t="shared" si="68"/>
        <v>CORRECT</v>
      </c>
      <c r="AE101" s="99" t="str">
        <f t="shared" si="69"/>
        <v>CORRECT</v>
      </c>
      <c r="AF101" s="68"/>
      <c r="AG101" s="68"/>
    </row>
    <row r="102" spans="1:33" ht="36">
      <c r="A102" s="88" t="s">
        <v>242</v>
      </c>
      <c r="B102" s="86">
        <v>4</v>
      </c>
      <c r="C102" s="75"/>
      <c r="D102" s="130"/>
      <c r="E102" s="140"/>
      <c r="F102" s="233"/>
      <c r="G102" s="202">
        <v>0</v>
      </c>
      <c r="H102" s="203">
        <v>0</v>
      </c>
      <c r="I102" s="204">
        <v>0</v>
      </c>
      <c r="J102" s="180">
        <f t="shared" si="79"/>
        <v>0</v>
      </c>
      <c r="K102" s="206">
        <v>0</v>
      </c>
      <c r="L102" s="167">
        <v>0</v>
      </c>
      <c r="M102" s="168">
        <f t="shared" si="71"/>
        <v>0</v>
      </c>
      <c r="N102" s="99">
        <f t="shared" si="58"/>
      </c>
      <c r="O102" s="99">
        <f t="shared" si="59"/>
      </c>
      <c r="P102" s="99">
        <f t="shared" si="60"/>
      </c>
      <c r="Q102" s="99">
        <f t="shared" si="61"/>
        <v>0</v>
      </c>
      <c r="R102" s="99">
        <f t="shared" si="62"/>
      </c>
      <c r="S102" s="99">
        <f t="shared" si="63"/>
      </c>
      <c r="T102" s="99" t="str">
        <f t="shared" si="72"/>
        <v>N/A</v>
      </c>
      <c r="U102" s="99" t="str">
        <f t="shared" si="73"/>
        <v>N/A</v>
      </c>
      <c r="V102" s="99" t="str">
        <f t="shared" si="74"/>
        <v>N/A</v>
      </c>
      <c r="W102" s="99" t="str">
        <f t="shared" si="75"/>
        <v>ERROR 1</v>
      </c>
      <c r="X102" s="99" t="str">
        <f t="shared" si="76"/>
        <v>N/A</v>
      </c>
      <c r="Y102" s="99" t="str">
        <f t="shared" si="77"/>
        <v>N/A</v>
      </c>
      <c r="Z102" s="99" t="str">
        <f t="shared" si="64"/>
        <v>CORRECT</v>
      </c>
      <c r="AA102" s="99" t="str">
        <f t="shared" si="65"/>
        <v>CORRECT</v>
      </c>
      <c r="AB102" s="99" t="str">
        <f t="shared" si="66"/>
        <v>CORRECT</v>
      </c>
      <c r="AC102" s="99" t="str">
        <f t="shared" si="67"/>
        <v>CORRECT</v>
      </c>
      <c r="AD102" s="99" t="str">
        <f t="shared" si="68"/>
        <v>CORRECT</v>
      </c>
      <c r="AE102" s="99" t="str">
        <f t="shared" si="69"/>
        <v>CORRECT</v>
      </c>
      <c r="AF102" s="68"/>
      <c r="AG102" s="68"/>
    </row>
    <row r="103" spans="1:33" ht="24">
      <c r="A103" s="88" t="s">
        <v>243</v>
      </c>
      <c r="B103" s="86">
        <v>4</v>
      </c>
      <c r="C103" s="75"/>
      <c r="D103" s="130"/>
      <c r="E103" s="140"/>
      <c r="F103" s="233"/>
      <c r="G103" s="202">
        <v>0</v>
      </c>
      <c r="H103" s="203">
        <v>0</v>
      </c>
      <c r="I103" s="204">
        <v>0</v>
      </c>
      <c r="J103" s="180">
        <f t="shared" si="79"/>
        <v>0</v>
      </c>
      <c r="K103" s="206">
        <v>0</v>
      </c>
      <c r="L103" s="167">
        <v>0</v>
      </c>
      <c r="M103" s="168">
        <f t="shared" si="71"/>
        <v>0</v>
      </c>
      <c r="N103" s="99">
        <f t="shared" si="58"/>
      </c>
      <c r="O103" s="99">
        <f t="shared" si="59"/>
      </c>
      <c r="P103" s="99">
        <f t="shared" si="60"/>
      </c>
      <c r="Q103" s="99">
        <f t="shared" si="61"/>
        <v>0</v>
      </c>
      <c r="R103" s="99">
        <f t="shared" si="62"/>
      </c>
      <c r="S103" s="99">
        <f t="shared" si="63"/>
      </c>
      <c r="T103" s="99" t="str">
        <f t="shared" si="72"/>
        <v>N/A</v>
      </c>
      <c r="U103" s="99" t="str">
        <f t="shared" si="73"/>
        <v>N/A</v>
      </c>
      <c r="V103" s="99" t="str">
        <f t="shared" si="74"/>
        <v>N/A</v>
      </c>
      <c r="W103" s="99" t="str">
        <f t="shared" si="75"/>
        <v>ERROR 1</v>
      </c>
      <c r="X103" s="99" t="str">
        <f t="shared" si="76"/>
        <v>N/A</v>
      </c>
      <c r="Y103" s="99" t="str">
        <f t="shared" si="77"/>
        <v>N/A</v>
      </c>
      <c r="Z103" s="99" t="str">
        <f t="shared" si="64"/>
        <v>CORRECT</v>
      </c>
      <c r="AA103" s="99" t="str">
        <f t="shared" si="65"/>
        <v>CORRECT</v>
      </c>
      <c r="AB103" s="99" t="str">
        <f t="shared" si="66"/>
        <v>CORRECT</v>
      </c>
      <c r="AC103" s="99" t="str">
        <f t="shared" si="67"/>
        <v>CORRECT</v>
      </c>
      <c r="AD103" s="99" t="str">
        <f t="shared" si="68"/>
        <v>CORRECT</v>
      </c>
      <c r="AE103" s="99" t="str">
        <f t="shared" si="69"/>
        <v>CORRECT</v>
      </c>
      <c r="AF103" s="68"/>
      <c r="AG103" s="68"/>
    </row>
    <row r="104" spans="1:33" ht="24">
      <c r="A104" s="88" t="s">
        <v>244</v>
      </c>
      <c r="B104" s="86">
        <v>4</v>
      </c>
      <c r="C104" s="75"/>
      <c r="D104" s="130"/>
      <c r="E104" s="140"/>
      <c r="F104" s="233"/>
      <c r="G104" s="202">
        <v>0</v>
      </c>
      <c r="H104" s="203">
        <v>0</v>
      </c>
      <c r="I104" s="204">
        <v>0</v>
      </c>
      <c r="J104" s="180">
        <f t="shared" si="79"/>
        <v>0</v>
      </c>
      <c r="K104" s="206">
        <v>0</v>
      </c>
      <c r="L104" s="167">
        <v>0</v>
      </c>
      <c r="M104" s="168">
        <f t="shared" si="71"/>
        <v>0</v>
      </c>
      <c r="N104" s="99">
        <f t="shared" si="58"/>
      </c>
      <c r="O104" s="99">
        <f t="shared" si="59"/>
      </c>
      <c r="P104" s="99">
        <f t="shared" si="60"/>
      </c>
      <c r="Q104" s="99">
        <f t="shared" si="61"/>
        <v>0</v>
      </c>
      <c r="R104" s="99">
        <f t="shared" si="62"/>
      </c>
      <c r="S104" s="99">
        <f t="shared" si="63"/>
      </c>
      <c r="T104" s="99" t="str">
        <f t="shared" si="72"/>
        <v>N/A</v>
      </c>
      <c r="U104" s="99" t="str">
        <f t="shared" si="73"/>
        <v>N/A</v>
      </c>
      <c r="V104" s="99" t="str">
        <f t="shared" si="74"/>
        <v>N/A</v>
      </c>
      <c r="W104" s="99" t="str">
        <f t="shared" si="75"/>
        <v>ERROR 1</v>
      </c>
      <c r="X104" s="99" t="str">
        <f t="shared" si="76"/>
        <v>N/A</v>
      </c>
      <c r="Y104" s="99" t="str">
        <f t="shared" si="77"/>
        <v>N/A</v>
      </c>
      <c r="Z104" s="99" t="str">
        <f t="shared" si="64"/>
        <v>CORRECT</v>
      </c>
      <c r="AA104" s="99" t="str">
        <f t="shared" si="65"/>
        <v>CORRECT</v>
      </c>
      <c r="AB104" s="99" t="str">
        <f t="shared" si="66"/>
        <v>CORRECT</v>
      </c>
      <c r="AC104" s="99" t="str">
        <f t="shared" si="67"/>
        <v>CORRECT</v>
      </c>
      <c r="AD104" s="99" t="str">
        <f t="shared" si="68"/>
        <v>CORRECT</v>
      </c>
      <c r="AE104" s="99" t="str">
        <f t="shared" si="69"/>
        <v>CORRECT</v>
      </c>
      <c r="AF104" s="68"/>
      <c r="AG104" s="68"/>
    </row>
    <row r="105" spans="1:33" ht="15">
      <c r="A105" s="88" t="s">
        <v>245</v>
      </c>
      <c r="B105" s="86">
        <v>4</v>
      </c>
      <c r="C105" s="75"/>
      <c r="D105" s="130"/>
      <c r="E105" s="140"/>
      <c r="F105" s="233"/>
      <c r="G105" s="202">
        <v>0</v>
      </c>
      <c r="H105" s="203">
        <v>0</v>
      </c>
      <c r="I105" s="204">
        <v>0</v>
      </c>
      <c r="J105" s="180">
        <f t="shared" si="79"/>
        <v>0</v>
      </c>
      <c r="K105" s="206">
        <v>0</v>
      </c>
      <c r="L105" s="167">
        <v>0</v>
      </c>
      <c r="M105" s="168">
        <f t="shared" si="71"/>
        <v>0</v>
      </c>
      <c r="N105" s="99">
        <f t="shared" si="58"/>
      </c>
      <c r="O105" s="99">
        <f t="shared" si="59"/>
      </c>
      <c r="P105" s="99">
        <f t="shared" si="60"/>
      </c>
      <c r="Q105" s="99">
        <f t="shared" si="61"/>
        <v>0</v>
      </c>
      <c r="R105" s="99">
        <f t="shared" si="62"/>
      </c>
      <c r="S105" s="99">
        <f t="shared" si="63"/>
      </c>
      <c r="T105" s="99" t="str">
        <f t="shared" si="72"/>
        <v>N/A</v>
      </c>
      <c r="U105" s="99" t="str">
        <f t="shared" si="73"/>
        <v>N/A</v>
      </c>
      <c r="V105" s="99" t="str">
        <f t="shared" si="74"/>
        <v>N/A</v>
      </c>
      <c r="W105" s="99" t="str">
        <f t="shared" si="75"/>
        <v>ERROR 1</v>
      </c>
      <c r="X105" s="99" t="str">
        <f t="shared" si="76"/>
        <v>N/A</v>
      </c>
      <c r="Y105" s="99" t="str">
        <f t="shared" si="77"/>
        <v>N/A</v>
      </c>
      <c r="Z105" s="99" t="str">
        <f t="shared" si="64"/>
        <v>CORRECT</v>
      </c>
      <c r="AA105" s="99" t="str">
        <f t="shared" si="65"/>
        <v>CORRECT</v>
      </c>
      <c r="AB105" s="99" t="str">
        <f t="shared" si="66"/>
        <v>CORRECT</v>
      </c>
      <c r="AC105" s="99" t="str">
        <f t="shared" si="67"/>
        <v>CORRECT</v>
      </c>
      <c r="AD105" s="99" t="str">
        <f t="shared" si="68"/>
        <v>CORRECT</v>
      </c>
      <c r="AE105" s="99" t="str">
        <f t="shared" si="69"/>
        <v>CORRECT</v>
      </c>
      <c r="AF105" s="68"/>
      <c r="AG105" s="68"/>
    </row>
    <row r="106" spans="1:33" ht="24">
      <c r="A106" s="88" t="s">
        <v>246</v>
      </c>
      <c r="B106" s="86">
        <v>4</v>
      </c>
      <c r="C106" s="75"/>
      <c r="D106" s="130"/>
      <c r="E106" s="140"/>
      <c r="F106" s="233"/>
      <c r="G106" s="202">
        <v>0</v>
      </c>
      <c r="H106" s="203">
        <v>0</v>
      </c>
      <c r="I106" s="204">
        <v>0</v>
      </c>
      <c r="J106" s="180">
        <f t="shared" si="79"/>
        <v>0</v>
      </c>
      <c r="K106" s="206">
        <v>0</v>
      </c>
      <c r="L106" s="167">
        <v>0</v>
      </c>
      <c r="M106" s="168">
        <f t="shared" si="71"/>
        <v>0</v>
      </c>
      <c r="N106" s="99">
        <f t="shared" si="58"/>
      </c>
      <c r="O106" s="99">
        <f t="shared" si="59"/>
      </c>
      <c r="P106" s="99">
        <f t="shared" si="60"/>
      </c>
      <c r="Q106" s="99">
        <f t="shared" si="61"/>
        <v>0</v>
      </c>
      <c r="R106" s="99">
        <f t="shared" si="62"/>
      </c>
      <c r="S106" s="99">
        <f t="shared" si="63"/>
      </c>
      <c r="T106" s="99" t="str">
        <f t="shared" si="72"/>
        <v>N/A</v>
      </c>
      <c r="U106" s="99" t="str">
        <f t="shared" si="73"/>
        <v>N/A</v>
      </c>
      <c r="V106" s="99" t="str">
        <f t="shared" si="74"/>
        <v>N/A</v>
      </c>
      <c r="W106" s="99" t="str">
        <f t="shared" si="75"/>
        <v>ERROR 1</v>
      </c>
      <c r="X106" s="99" t="str">
        <f t="shared" si="76"/>
        <v>N/A</v>
      </c>
      <c r="Y106" s="99" t="str">
        <f t="shared" si="77"/>
        <v>N/A</v>
      </c>
      <c r="Z106" s="99" t="str">
        <f t="shared" si="64"/>
        <v>CORRECT</v>
      </c>
      <c r="AA106" s="99" t="str">
        <f t="shared" si="65"/>
        <v>CORRECT</v>
      </c>
      <c r="AB106" s="99" t="str">
        <f t="shared" si="66"/>
        <v>CORRECT</v>
      </c>
      <c r="AC106" s="99" t="str">
        <f t="shared" si="67"/>
        <v>CORRECT</v>
      </c>
      <c r="AD106" s="99" t="str">
        <f t="shared" si="68"/>
        <v>CORRECT</v>
      </c>
      <c r="AE106" s="99" t="str">
        <f t="shared" si="69"/>
        <v>CORRECT</v>
      </c>
      <c r="AF106" s="68"/>
      <c r="AG106" s="68"/>
    </row>
    <row r="107" spans="1:33" ht="24">
      <c r="A107" s="88" t="s">
        <v>247</v>
      </c>
      <c r="B107" s="86">
        <v>4</v>
      </c>
      <c r="C107" s="75"/>
      <c r="D107" s="130"/>
      <c r="E107" s="140"/>
      <c r="F107" s="233"/>
      <c r="G107" s="202">
        <v>0</v>
      </c>
      <c r="H107" s="203">
        <v>0</v>
      </c>
      <c r="I107" s="204">
        <v>0</v>
      </c>
      <c r="J107" s="180">
        <f t="shared" si="79"/>
        <v>0</v>
      </c>
      <c r="K107" s="206">
        <v>0</v>
      </c>
      <c r="L107" s="167">
        <v>0</v>
      </c>
      <c r="M107" s="168">
        <f t="shared" si="71"/>
        <v>0</v>
      </c>
      <c r="N107" s="99">
        <f t="shared" si="58"/>
      </c>
      <c r="O107" s="99">
        <f t="shared" si="59"/>
      </c>
      <c r="P107" s="99">
        <f t="shared" si="60"/>
      </c>
      <c r="Q107" s="99">
        <f t="shared" si="61"/>
        <v>0</v>
      </c>
      <c r="R107" s="99">
        <f t="shared" si="62"/>
      </c>
      <c r="S107" s="99">
        <f t="shared" si="63"/>
      </c>
      <c r="T107" s="99" t="str">
        <f t="shared" si="72"/>
        <v>N/A</v>
      </c>
      <c r="U107" s="99" t="str">
        <f t="shared" si="73"/>
        <v>N/A</v>
      </c>
      <c r="V107" s="99" t="str">
        <f t="shared" si="74"/>
        <v>N/A</v>
      </c>
      <c r="W107" s="99" t="str">
        <f t="shared" si="75"/>
        <v>ERROR 1</v>
      </c>
      <c r="X107" s="99" t="str">
        <f t="shared" si="76"/>
        <v>N/A</v>
      </c>
      <c r="Y107" s="99" t="str">
        <f t="shared" si="77"/>
        <v>N/A</v>
      </c>
      <c r="Z107" s="99" t="str">
        <f t="shared" si="64"/>
        <v>CORRECT</v>
      </c>
      <c r="AA107" s="99" t="str">
        <f t="shared" si="65"/>
        <v>CORRECT</v>
      </c>
      <c r="AB107" s="99" t="str">
        <f t="shared" si="66"/>
        <v>CORRECT</v>
      </c>
      <c r="AC107" s="99" t="str">
        <f t="shared" si="67"/>
        <v>CORRECT</v>
      </c>
      <c r="AD107" s="99" t="str">
        <f t="shared" si="68"/>
        <v>CORRECT</v>
      </c>
      <c r="AE107" s="99" t="str">
        <f t="shared" si="69"/>
        <v>CORRECT</v>
      </c>
      <c r="AF107" s="68"/>
      <c r="AG107" s="68"/>
    </row>
    <row r="108" spans="1:33" ht="36">
      <c r="A108" s="88" t="s">
        <v>248</v>
      </c>
      <c r="B108" s="86">
        <v>4</v>
      </c>
      <c r="C108" s="75"/>
      <c r="D108" s="130"/>
      <c r="E108" s="140"/>
      <c r="F108" s="233"/>
      <c r="G108" s="202">
        <v>0</v>
      </c>
      <c r="H108" s="203">
        <v>0</v>
      </c>
      <c r="I108" s="204">
        <v>0</v>
      </c>
      <c r="J108" s="180">
        <f t="shared" si="79"/>
        <v>0</v>
      </c>
      <c r="K108" s="206">
        <v>0</v>
      </c>
      <c r="L108" s="167">
        <v>0</v>
      </c>
      <c r="M108" s="168">
        <f t="shared" si="71"/>
        <v>0</v>
      </c>
      <c r="N108" s="99">
        <f t="shared" si="58"/>
      </c>
      <c r="O108" s="99">
        <f t="shared" si="59"/>
      </c>
      <c r="P108" s="99">
        <f t="shared" si="60"/>
      </c>
      <c r="Q108" s="99">
        <f t="shared" si="61"/>
        <v>0</v>
      </c>
      <c r="R108" s="99">
        <f t="shared" si="62"/>
      </c>
      <c r="S108" s="99">
        <f t="shared" si="63"/>
      </c>
      <c r="T108" s="99" t="str">
        <f t="shared" si="72"/>
        <v>N/A</v>
      </c>
      <c r="U108" s="99" t="str">
        <f t="shared" si="73"/>
        <v>N/A</v>
      </c>
      <c r="V108" s="99" t="str">
        <f t="shared" si="74"/>
        <v>N/A</v>
      </c>
      <c r="W108" s="99" t="str">
        <f t="shared" si="75"/>
        <v>ERROR 1</v>
      </c>
      <c r="X108" s="99" t="str">
        <f t="shared" si="76"/>
        <v>N/A</v>
      </c>
      <c r="Y108" s="99" t="str">
        <f t="shared" si="77"/>
        <v>N/A</v>
      </c>
      <c r="Z108" s="99" t="str">
        <f t="shared" si="64"/>
        <v>CORRECT</v>
      </c>
      <c r="AA108" s="99" t="str">
        <f t="shared" si="65"/>
        <v>CORRECT</v>
      </c>
      <c r="AB108" s="99" t="str">
        <f t="shared" si="66"/>
        <v>CORRECT</v>
      </c>
      <c r="AC108" s="99" t="str">
        <f t="shared" si="67"/>
        <v>CORRECT</v>
      </c>
      <c r="AD108" s="99" t="str">
        <f t="shared" si="68"/>
        <v>CORRECT</v>
      </c>
      <c r="AE108" s="99" t="str">
        <f t="shared" si="69"/>
        <v>CORRECT</v>
      </c>
      <c r="AF108" s="68"/>
      <c r="AG108" s="68"/>
    </row>
    <row r="109" spans="1:33" ht="24">
      <c r="A109" s="88" t="s">
        <v>249</v>
      </c>
      <c r="B109" s="86">
        <v>4</v>
      </c>
      <c r="C109" s="75"/>
      <c r="D109" s="130"/>
      <c r="E109" s="140"/>
      <c r="F109" s="233"/>
      <c r="G109" s="202">
        <v>0</v>
      </c>
      <c r="H109" s="203">
        <v>0</v>
      </c>
      <c r="I109" s="204">
        <v>0</v>
      </c>
      <c r="J109" s="180">
        <f t="shared" si="79"/>
        <v>0</v>
      </c>
      <c r="K109" s="206">
        <v>0</v>
      </c>
      <c r="L109" s="167">
        <v>0</v>
      </c>
      <c r="M109" s="168">
        <f t="shared" si="71"/>
        <v>0</v>
      </c>
      <c r="N109" s="99">
        <f t="shared" si="58"/>
      </c>
      <c r="O109" s="99">
        <f t="shared" si="59"/>
      </c>
      <c r="P109" s="99">
        <f t="shared" si="60"/>
      </c>
      <c r="Q109" s="99">
        <f t="shared" si="61"/>
        <v>0</v>
      </c>
      <c r="R109" s="99">
        <f t="shared" si="62"/>
      </c>
      <c r="S109" s="99">
        <f t="shared" si="63"/>
      </c>
      <c r="T109" s="99" t="str">
        <f t="shared" si="72"/>
        <v>N/A</v>
      </c>
      <c r="U109" s="99" t="str">
        <f t="shared" si="73"/>
        <v>N/A</v>
      </c>
      <c r="V109" s="99" t="str">
        <f t="shared" si="74"/>
        <v>N/A</v>
      </c>
      <c r="W109" s="99" t="str">
        <f t="shared" si="75"/>
        <v>ERROR 1</v>
      </c>
      <c r="X109" s="99" t="str">
        <f t="shared" si="76"/>
        <v>N/A</v>
      </c>
      <c r="Y109" s="99" t="str">
        <f t="shared" si="77"/>
        <v>N/A</v>
      </c>
      <c r="Z109" s="99" t="str">
        <f t="shared" si="64"/>
        <v>CORRECT</v>
      </c>
      <c r="AA109" s="99" t="str">
        <f t="shared" si="65"/>
        <v>CORRECT</v>
      </c>
      <c r="AB109" s="99" t="str">
        <f t="shared" si="66"/>
        <v>CORRECT</v>
      </c>
      <c r="AC109" s="99" t="str">
        <f t="shared" si="67"/>
        <v>CORRECT</v>
      </c>
      <c r="AD109" s="99" t="str">
        <f t="shared" si="68"/>
        <v>CORRECT</v>
      </c>
      <c r="AE109" s="99" t="str">
        <f t="shared" si="69"/>
        <v>CORRECT</v>
      </c>
      <c r="AF109" s="68"/>
      <c r="AG109" s="68"/>
    </row>
    <row r="110" spans="1:33" ht="24">
      <c r="A110" s="88" t="s">
        <v>250</v>
      </c>
      <c r="B110" s="86">
        <v>4</v>
      </c>
      <c r="C110" s="75"/>
      <c r="D110" s="130"/>
      <c r="E110" s="140"/>
      <c r="F110" s="233"/>
      <c r="G110" s="202">
        <v>0</v>
      </c>
      <c r="H110" s="203">
        <v>0</v>
      </c>
      <c r="I110" s="204">
        <v>0</v>
      </c>
      <c r="J110" s="180">
        <f t="shared" si="79"/>
        <v>0</v>
      </c>
      <c r="K110" s="206">
        <v>0</v>
      </c>
      <c r="L110" s="167">
        <v>0</v>
      </c>
      <c r="M110" s="168">
        <f t="shared" si="71"/>
        <v>0</v>
      </c>
      <c r="N110" s="99">
        <f t="shared" si="58"/>
      </c>
      <c r="O110" s="99">
        <f t="shared" si="59"/>
      </c>
      <c r="P110" s="99">
        <f t="shared" si="60"/>
      </c>
      <c r="Q110" s="99">
        <f t="shared" si="61"/>
        <v>0</v>
      </c>
      <c r="R110" s="99">
        <f t="shared" si="62"/>
      </c>
      <c r="S110" s="99">
        <f t="shared" si="63"/>
      </c>
      <c r="T110" s="99" t="str">
        <f t="shared" si="72"/>
        <v>N/A</v>
      </c>
      <c r="U110" s="99" t="str">
        <f t="shared" si="73"/>
        <v>N/A</v>
      </c>
      <c r="V110" s="99" t="str">
        <f t="shared" si="74"/>
        <v>N/A</v>
      </c>
      <c r="W110" s="99" t="str">
        <f t="shared" si="75"/>
        <v>ERROR 1</v>
      </c>
      <c r="X110" s="99" t="str">
        <f t="shared" si="76"/>
        <v>N/A</v>
      </c>
      <c r="Y110" s="99" t="str">
        <f t="shared" si="77"/>
        <v>N/A</v>
      </c>
      <c r="Z110" s="99" t="str">
        <f t="shared" si="64"/>
        <v>CORRECT</v>
      </c>
      <c r="AA110" s="99" t="str">
        <f t="shared" si="65"/>
        <v>CORRECT</v>
      </c>
      <c r="AB110" s="99" t="str">
        <f t="shared" si="66"/>
        <v>CORRECT</v>
      </c>
      <c r="AC110" s="99" t="str">
        <f t="shared" si="67"/>
        <v>CORRECT</v>
      </c>
      <c r="AD110" s="99" t="str">
        <f t="shared" si="68"/>
        <v>CORRECT</v>
      </c>
      <c r="AE110" s="99" t="str">
        <f t="shared" si="69"/>
        <v>CORRECT</v>
      </c>
      <c r="AF110" s="68"/>
      <c r="AG110" s="68"/>
    </row>
    <row r="111" spans="1:33" ht="36">
      <c r="A111" s="88" t="s">
        <v>251</v>
      </c>
      <c r="B111" s="86">
        <v>4</v>
      </c>
      <c r="C111" s="75"/>
      <c r="D111" s="130"/>
      <c r="E111" s="140"/>
      <c r="F111" s="233"/>
      <c r="G111" s="202">
        <v>0</v>
      </c>
      <c r="H111" s="203">
        <v>0</v>
      </c>
      <c r="I111" s="204">
        <v>0</v>
      </c>
      <c r="J111" s="180">
        <f t="shared" si="79"/>
        <v>0</v>
      </c>
      <c r="K111" s="206">
        <v>0</v>
      </c>
      <c r="L111" s="167">
        <v>0</v>
      </c>
      <c r="M111" s="168">
        <f t="shared" si="71"/>
        <v>0</v>
      </c>
      <c r="N111" s="99">
        <f t="shared" si="58"/>
      </c>
      <c r="O111" s="99">
        <f t="shared" si="59"/>
      </c>
      <c r="P111" s="99">
        <f t="shared" si="60"/>
      </c>
      <c r="Q111" s="99">
        <f t="shared" si="61"/>
        <v>0</v>
      </c>
      <c r="R111" s="99">
        <f t="shared" si="62"/>
      </c>
      <c r="S111" s="99">
        <f t="shared" si="63"/>
      </c>
      <c r="T111" s="99" t="str">
        <f t="shared" si="72"/>
        <v>N/A</v>
      </c>
      <c r="U111" s="99" t="str">
        <f t="shared" si="73"/>
        <v>N/A</v>
      </c>
      <c r="V111" s="99" t="str">
        <f t="shared" si="74"/>
        <v>N/A</v>
      </c>
      <c r="W111" s="99" t="str">
        <f t="shared" si="75"/>
        <v>ERROR 1</v>
      </c>
      <c r="X111" s="99" t="str">
        <f t="shared" si="76"/>
        <v>N/A</v>
      </c>
      <c r="Y111" s="99" t="str">
        <f t="shared" si="77"/>
        <v>N/A</v>
      </c>
      <c r="Z111" s="99" t="str">
        <f t="shared" si="64"/>
        <v>CORRECT</v>
      </c>
      <c r="AA111" s="99" t="str">
        <f t="shared" si="65"/>
        <v>CORRECT</v>
      </c>
      <c r="AB111" s="99" t="str">
        <f t="shared" si="66"/>
        <v>CORRECT</v>
      </c>
      <c r="AC111" s="99" t="str">
        <f t="shared" si="67"/>
        <v>CORRECT</v>
      </c>
      <c r="AD111" s="99" t="str">
        <f t="shared" si="68"/>
        <v>CORRECT</v>
      </c>
      <c r="AE111" s="99" t="str">
        <f t="shared" si="69"/>
        <v>CORRECT</v>
      </c>
      <c r="AF111" s="68"/>
      <c r="AG111" s="68"/>
    </row>
    <row r="112" spans="1:33" ht="60">
      <c r="A112" s="88" t="s">
        <v>252</v>
      </c>
      <c r="B112" s="86">
        <v>4</v>
      </c>
      <c r="C112" s="75"/>
      <c r="D112" s="130"/>
      <c r="E112" s="140"/>
      <c r="F112" s="233"/>
      <c r="G112" s="202">
        <v>0</v>
      </c>
      <c r="H112" s="203">
        <v>0</v>
      </c>
      <c r="I112" s="204">
        <v>0</v>
      </c>
      <c r="J112" s="180">
        <f t="shared" si="79"/>
        <v>0</v>
      </c>
      <c r="K112" s="206">
        <v>0</v>
      </c>
      <c r="L112" s="167">
        <v>0</v>
      </c>
      <c r="M112" s="168">
        <f t="shared" si="71"/>
        <v>0</v>
      </c>
      <c r="N112" s="99">
        <f t="shared" si="58"/>
      </c>
      <c r="O112" s="99">
        <f t="shared" si="59"/>
      </c>
      <c r="P112" s="99">
        <f t="shared" si="60"/>
      </c>
      <c r="Q112" s="99">
        <f t="shared" si="61"/>
        <v>0</v>
      </c>
      <c r="R112" s="99">
        <f t="shared" si="62"/>
      </c>
      <c r="S112" s="99">
        <f t="shared" si="63"/>
      </c>
      <c r="T112" s="99" t="str">
        <f t="shared" si="72"/>
        <v>N/A</v>
      </c>
      <c r="U112" s="99" t="str">
        <f t="shared" si="73"/>
        <v>N/A</v>
      </c>
      <c r="V112" s="99" t="str">
        <f t="shared" si="74"/>
        <v>N/A</v>
      </c>
      <c r="W112" s="99" t="str">
        <f t="shared" si="75"/>
        <v>ERROR 1</v>
      </c>
      <c r="X112" s="99" t="str">
        <f t="shared" si="76"/>
        <v>N/A</v>
      </c>
      <c r="Y112" s="99" t="str">
        <f t="shared" si="77"/>
        <v>N/A</v>
      </c>
      <c r="Z112" s="99" t="str">
        <f t="shared" si="64"/>
        <v>CORRECT</v>
      </c>
      <c r="AA112" s="99" t="str">
        <f t="shared" si="65"/>
        <v>CORRECT</v>
      </c>
      <c r="AB112" s="99" t="str">
        <f t="shared" si="66"/>
        <v>CORRECT</v>
      </c>
      <c r="AC112" s="99" t="str">
        <f t="shared" si="67"/>
        <v>CORRECT</v>
      </c>
      <c r="AD112" s="99" t="str">
        <f t="shared" si="68"/>
        <v>CORRECT</v>
      </c>
      <c r="AE112" s="99" t="str">
        <f t="shared" si="69"/>
        <v>CORRECT</v>
      </c>
      <c r="AF112" s="68"/>
      <c r="AG112" s="68"/>
    </row>
    <row r="113" spans="1:33" ht="28.5">
      <c r="A113" s="113" t="s">
        <v>71</v>
      </c>
      <c r="B113" s="95"/>
      <c r="C113" s="193"/>
      <c r="D113" s="193"/>
      <c r="E113" s="194"/>
      <c r="F113" s="236"/>
      <c r="G113" s="207"/>
      <c r="H113" s="207"/>
      <c r="I113" s="207"/>
      <c r="J113" s="207"/>
      <c r="K113" s="207"/>
      <c r="L113" s="178"/>
      <c r="M113" s="179"/>
      <c r="N113" s="99">
        <f t="shared" si="58"/>
      </c>
      <c r="O113" s="99">
        <f t="shared" si="59"/>
      </c>
      <c r="P113" s="99">
        <f t="shared" si="60"/>
      </c>
      <c r="Q113" s="99">
        <f t="shared" si="61"/>
      </c>
      <c r="R113" s="99">
        <f t="shared" si="62"/>
      </c>
      <c r="S113" s="99">
        <f t="shared" si="63"/>
      </c>
      <c r="T113" s="99"/>
      <c r="U113" s="99"/>
      <c r="V113" s="99"/>
      <c r="W113" s="99"/>
      <c r="X113" s="99"/>
      <c r="Y113" s="99"/>
      <c r="Z113" s="99"/>
      <c r="AA113" s="99"/>
      <c r="AB113" s="99"/>
      <c r="AC113" s="99"/>
      <c r="AD113" s="99"/>
      <c r="AE113" s="99"/>
      <c r="AF113" s="68"/>
      <c r="AG113" s="68"/>
    </row>
    <row r="114" spans="1:33" ht="36">
      <c r="A114" s="88" t="s">
        <v>148</v>
      </c>
      <c r="B114" s="87">
        <v>2</v>
      </c>
      <c r="C114" s="75"/>
      <c r="D114" s="130"/>
      <c r="E114" s="140"/>
      <c r="F114" s="233"/>
      <c r="G114" s="169">
        <v>0</v>
      </c>
      <c r="H114" s="171">
        <f>IF(C114="Yes",1,0)</f>
        <v>0</v>
      </c>
      <c r="I114" s="204">
        <v>0</v>
      </c>
      <c r="J114" s="205">
        <v>0</v>
      </c>
      <c r="K114" s="206">
        <v>0</v>
      </c>
      <c r="L114" s="167">
        <v>0</v>
      </c>
      <c r="M114" s="168">
        <f t="shared" si="71"/>
        <v>0</v>
      </c>
      <c r="N114" s="99">
        <f t="shared" si="58"/>
      </c>
      <c r="O114" s="99">
        <f t="shared" si="59"/>
        <v>0</v>
      </c>
      <c r="P114" s="99">
        <f t="shared" si="60"/>
      </c>
      <c r="Q114" s="99">
        <f t="shared" si="61"/>
      </c>
      <c r="R114" s="99">
        <f t="shared" si="62"/>
      </c>
      <c r="S114" s="99">
        <f t="shared" si="63"/>
      </c>
      <c r="T114" s="99" t="str">
        <f t="shared" si="72"/>
        <v>N/A</v>
      </c>
      <c r="U114" s="99" t="str">
        <f t="shared" si="73"/>
        <v>ERROR 1</v>
      </c>
      <c r="V114" s="99" t="str">
        <f t="shared" si="74"/>
        <v>N/A</v>
      </c>
      <c r="W114" s="99" t="str">
        <f t="shared" si="75"/>
        <v>N/A</v>
      </c>
      <c r="X114" s="99" t="str">
        <f t="shared" si="76"/>
        <v>N/A</v>
      </c>
      <c r="Y114" s="99" t="str">
        <f t="shared" si="77"/>
        <v>N/A</v>
      </c>
      <c r="Z114" s="99" t="str">
        <f t="shared" si="64"/>
        <v>CORRECT</v>
      </c>
      <c r="AA114" s="99" t="str">
        <f t="shared" si="65"/>
        <v>CORRECT</v>
      </c>
      <c r="AB114" s="99" t="str">
        <f t="shared" si="66"/>
        <v>CORRECT</v>
      </c>
      <c r="AC114" s="99" t="str">
        <f t="shared" si="67"/>
        <v>CORRECT</v>
      </c>
      <c r="AD114" s="99" t="str">
        <f t="shared" si="68"/>
        <v>CORRECT</v>
      </c>
      <c r="AE114" s="99" t="str">
        <f t="shared" si="69"/>
        <v>CORRECT</v>
      </c>
      <c r="AF114" s="68"/>
      <c r="AG114" s="68"/>
    </row>
    <row r="115" spans="1:33" ht="60">
      <c r="A115" s="88" t="s">
        <v>149</v>
      </c>
      <c r="B115" s="87">
        <v>2</v>
      </c>
      <c r="C115" s="75"/>
      <c r="D115" s="130"/>
      <c r="E115" s="140"/>
      <c r="F115" s="233"/>
      <c r="G115" s="169">
        <v>0</v>
      </c>
      <c r="H115" s="171">
        <f>IF(C115="Yes",1,0)</f>
        <v>0</v>
      </c>
      <c r="I115" s="204">
        <v>0</v>
      </c>
      <c r="J115" s="205">
        <v>0</v>
      </c>
      <c r="K115" s="206">
        <v>0</v>
      </c>
      <c r="L115" s="167">
        <v>0</v>
      </c>
      <c r="M115" s="168">
        <f t="shared" si="71"/>
        <v>0</v>
      </c>
      <c r="N115" s="99">
        <f t="shared" si="58"/>
      </c>
      <c r="O115" s="99">
        <f t="shared" si="59"/>
        <v>0</v>
      </c>
      <c r="P115" s="99">
        <f t="shared" si="60"/>
      </c>
      <c r="Q115" s="99">
        <f t="shared" si="61"/>
      </c>
      <c r="R115" s="99">
        <f t="shared" si="62"/>
      </c>
      <c r="S115" s="99">
        <f t="shared" si="63"/>
      </c>
      <c r="T115" s="99" t="str">
        <f t="shared" si="72"/>
        <v>N/A</v>
      </c>
      <c r="U115" s="99" t="str">
        <f t="shared" si="73"/>
        <v>ERROR 1</v>
      </c>
      <c r="V115" s="99" t="str">
        <f t="shared" si="74"/>
        <v>N/A</v>
      </c>
      <c r="W115" s="99" t="str">
        <f t="shared" si="75"/>
        <v>N/A</v>
      </c>
      <c r="X115" s="99" t="str">
        <f t="shared" si="76"/>
        <v>N/A</v>
      </c>
      <c r="Y115" s="99" t="str">
        <f t="shared" si="77"/>
        <v>N/A</v>
      </c>
      <c r="Z115" s="99" t="str">
        <f t="shared" si="64"/>
        <v>CORRECT</v>
      </c>
      <c r="AA115" s="99" t="str">
        <f t="shared" si="65"/>
        <v>CORRECT</v>
      </c>
      <c r="AB115" s="99" t="str">
        <f t="shared" si="66"/>
        <v>CORRECT</v>
      </c>
      <c r="AC115" s="99" t="str">
        <f t="shared" si="67"/>
        <v>CORRECT</v>
      </c>
      <c r="AD115" s="99" t="str">
        <f t="shared" si="68"/>
        <v>CORRECT</v>
      </c>
      <c r="AE115" s="99" t="str">
        <f t="shared" si="69"/>
        <v>CORRECT</v>
      </c>
      <c r="AF115" s="68"/>
      <c r="AG115" s="68"/>
    </row>
    <row r="116" spans="1:33" ht="60">
      <c r="A116" s="88" t="s">
        <v>150</v>
      </c>
      <c r="B116" s="87">
        <v>2</v>
      </c>
      <c r="C116" s="75"/>
      <c r="D116" s="130"/>
      <c r="E116" s="140"/>
      <c r="F116" s="233"/>
      <c r="G116" s="169">
        <v>0</v>
      </c>
      <c r="H116" s="171">
        <f>IF(C116="Yes",1,0)</f>
        <v>0</v>
      </c>
      <c r="I116" s="204">
        <v>0</v>
      </c>
      <c r="J116" s="205">
        <v>0</v>
      </c>
      <c r="K116" s="206">
        <v>0</v>
      </c>
      <c r="L116" s="167">
        <v>0</v>
      </c>
      <c r="M116" s="168">
        <f t="shared" si="71"/>
        <v>0</v>
      </c>
      <c r="N116" s="99">
        <f t="shared" si="58"/>
      </c>
      <c r="O116" s="99">
        <f t="shared" si="59"/>
        <v>0</v>
      </c>
      <c r="P116" s="99">
        <f t="shared" si="60"/>
      </c>
      <c r="Q116" s="99">
        <f t="shared" si="61"/>
      </c>
      <c r="R116" s="99">
        <f t="shared" si="62"/>
      </c>
      <c r="S116" s="99">
        <f t="shared" si="63"/>
      </c>
      <c r="T116" s="99" t="str">
        <f t="shared" si="72"/>
        <v>N/A</v>
      </c>
      <c r="U116" s="99" t="str">
        <f t="shared" si="73"/>
        <v>ERROR 1</v>
      </c>
      <c r="V116" s="99" t="str">
        <f t="shared" si="74"/>
        <v>N/A</v>
      </c>
      <c r="W116" s="99" t="str">
        <f t="shared" si="75"/>
        <v>N/A</v>
      </c>
      <c r="X116" s="99" t="str">
        <f t="shared" si="76"/>
        <v>N/A</v>
      </c>
      <c r="Y116" s="99" t="str">
        <f t="shared" si="77"/>
        <v>N/A</v>
      </c>
      <c r="Z116" s="99" t="str">
        <f t="shared" si="64"/>
        <v>CORRECT</v>
      </c>
      <c r="AA116" s="99" t="str">
        <f t="shared" si="65"/>
        <v>CORRECT</v>
      </c>
      <c r="AB116" s="99" t="str">
        <f t="shared" si="66"/>
        <v>CORRECT</v>
      </c>
      <c r="AC116" s="99" t="str">
        <f t="shared" si="67"/>
        <v>CORRECT</v>
      </c>
      <c r="AD116" s="99" t="str">
        <f t="shared" si="68"/>
        <v>CORRECT</v>
      </c>
      <c r="AE116" s="99" t="str">
        <f t="shared" si="69"/>
        <v>CORRECT</v>
      </c>
      <c r="AF116" s="68"/>
      <c r="AG116" s="68"/>
    </row>
    <row r="117" spans="1:33" ht="48">
      <c r="A117" s="88" t="s">
        <v>151</v>
      </c>
      <c r="B117" s="87">
        <v>2</v>
      </c>
      <c r="C117" s="75"/>
      <c r="D117" s="130"/>
      <c r="E117" s="140"/>
      <c r="F117" s="233"/>
      <c r="G117" s="169">
        <v>0</v>
      </c>
      <c r="H117" s="171">
        <f>IF(C117="Yes",1,0)</f>
        <v>0</v>
      </c>
      <c r="I117" s="204">
        <v>0</v>
      </c>
      <c r="J117" s="205">
        <v>0</v>
      </c>
      <c r="K117" s="206">
        <v>0</v>
      </c>
      <c r="L117" s="167">
        <v>0</v>
      </c>
      <c r="M117" s="168">
        <f t="shared" si="71"/>
        <v>0</v>
      </c>
      <c r="N117" s="99">
        <f t="shared" si="58"/>
      </c>
      <c r="O117" s="99">
        <f t="shared" si="59"/>
        <v>0</v>
      </c>
      <c r="P117" s="99">
        <f t="shared" si="60"/>
      </c>
      <c r="Q117" s="99">
        <f t="shared" si="61"/>
      </c>
      <c r="R117" s="99">
        <f t="shared" si="62"/>
      </c>
      <c r="S117" s="99">
        <f t="shared" si="63"/>
      </c>
      <c r="T117" s="99" t="str">
        <f t="shared" si="72"/>
        <v>N/A</v>
      </c>
      <c r="U117" s="99" t="str">
        <f t="shared" si="73"/>
        <v>ERROR 1</v>
      </c>
      <c r="V117" s="99" t="str">
        <f t="shared" si="74"/>
        <v>N/A</v>
      </c>
      <c r="W117" s="99" t="str">
        <f t="shared" si="75"/>
        <v>N/A</v>
      </c>
      <c r="X117" s="99" t="str">
        <f t="shared" si="76"/>
        <v>N/A</v>
      </c>
      <c r="Y117" s="99" t="str">
        <f t="shared" si="77"/>
        <v>N/A</v>
      </c>
      <c r="Z117" s="99" t="str">
        <f t="shared" si="64"/>
        <v>CORRECT</v>
      </c>
      <c r="AA117" s="99" t="str">
        <f t="shared" si="65"/>
        <v>CORRECT</v>
      </c>
      <c r="AB117" s="99" t="str">
        <f t="shared" si="66"/>
        <v>CORRECT</v>
      </c>
      <c r="AC117" s="99" t="str">
        <f t="shared" si="67"/>
        <v>CORRECT</v>
      </c>
      <c r="AD117" s="99" t="str">
        <f t="shared" si="68"/>
        <v>CORRECT</v>
      </c>
      <c r="AE117" s="99" t="str">
        <f t="shared" si="69"/>
        <v>CORRECT</v>
      </c>
      <c r="AF117" s="68"/>
      <c r="AG117" s="68"/>
    </row>
    <row r="118" spans="1:33" ht="36">
      <c r="A118" s="88" t="s">
        <v>253</v>
      </c>
      <c r="B118" s="82">
        <v>5</v>
      </c>
      <c r="C118" s="75"/>
      <c r="D118" s="130"/>
      <c r="E118" s="140"/>
      <c r="F118" s="233"/>
      <c r="G118" s="202">
        <v>0</v>
      </c>
      <c r="H118" s="203">
        <v>0</v>
      </c>
      <c r="I118" s="204">
        <v>0</v>
      </c>
      <c r="J118" s="205">
        <v>0</v>
      </c>
      <c r="K118" s="177">
        <f>IF(C118="Yes",1,0)</f>
        <v>0</v>
      </c>
      <c r="L118" s="167">
        <v>0</v>
      </c>
      <c r="M118" s="168">
        <f t="shared" si="71"/>
        <v>0</v>
      </c>
      <c r="N118" s="99">
        <f t="shared" si="58"/>
      </c>
      <c r="O118" s="99">
        <f t="shared" si="59"/>
      </c>
      <c r="P118" s="99">
        <f t="shared" si="60"/>
      </c>
      <c r="Q118" s="99">
        <f t="shared" si="61"/>
      </c>
      <c r="R118" s="99">
        <f t="shared" si="62"/>
        <v>0</v>
      </c>
      <c r="S118" s="99">
        <f t="shared" si="63"/>
      </c>
      <c r="T118" s="99" t="str">
        <f t="shared" si="72"/>
        <v>N/A</v>
      </c>
      <c r="U118" s="99" t="str">
        <f t="shared" si="73"/>
        <v>N/A</v>
      </c>
      <c r="V118" s="99" t="str">
        <f t="shared" si="74"/>
        <v>N/A</v>
      </c>
      <c r="W118" s="99" t="str">
        <f t="shared" si="75"/>
        <v>N/A</v>
      </c>
      <c r="X118" s="99" t="str">
        <f t="shared" si="76"/>
        <v>ERROR 1</v>
      </c>
      <c r="Y118" s="99" t="str">
        <f t="shared" si="77"/>
        <v>N/A</v>
      </c>
      <c r="Z118" s="99" t="str">
        <f t="shared" si="64"/>
        <v>CORRECT</v>
      </c>
      <c r="AA118" s="99" t="str">
        <f t="shared" si="65"/>
        <v>CORRECT</v>
      </c>
      <c r="AB118" s="99" t="str">
        <f t="shared" si="66"/>
        <v>CORRECT</v>
      </c>
      <c r="AC118" s="99" t="str">
        <f t="shared" si="67"/>
        <v>CORRECT</v>
      </c>
      <c r="AD118" s="99" t="str">
        <f t="shared" si="68"/>
        <v>CORRECT</v>
      </c>
      <c r="AE118" s="99" t="str">
        <f t="shared" si="69"/>
        <v>CORRECT</v>
      </c>
      <c r="AF118" s="68"/>
      <c r="AG118" s="68"/>
    </row>
    <row r="119" spans="1:33" ht="36">
      <c r="A119" s="88" t="s">
        <v>254</v>
      </c>
      <c r="B119" s="82">
        <v>5</v>
      </c>
      <c r="C119" s="75"/>
      <c r="D119" s="130"/>
      <c r="E119" s="140"/>
      <c r="F119" s="233"/>
      <c r="G119" s="202">
        <v>0</v>
      </c>
      <c r="H119" s="203">
        <v>0</v>
      </c>
      <c r="I119" s="204">
        <v>0</v>
      </c>
      <c r="J119" s="205">
        <v>0</v>
      </c>
      <c r="K119" s="177">
        <f aca="true" t="shared" si="80" ref="K119:K130">IF(C119="Yes",1,0)</f>
        <v>0</v>
      </c>
      <c r="L119" s="167">
        <v>0</v>
      </c>
      <c r="M119" s="168">
        <f t="shared" si="71"/>
        <v>0</v>
      </c>
      <c r="N119" s="99">
        <f t="shared" si="58"/>
      </c>
      <c r="O119" s="99">
        <f t="shared" si="59"/>
      </c>
      <c r="P119" s="99">
        <f t="shared" si="60"/>
      </c>
      <c r="Q119" s="99">
        <f t="shared" si="61"/>
      </c>
      <c r="R119" s="99">
        <f t="shared" si="62"/>
        <v>0</v>
      </c>
      <c r="S119" s="99">
        <f t="shared" si="63"/>
      </c>
      <c r="T119" s="99" t="str">
        <f t="shared" si="72"/>
        <v>N/A</v>
      </c>
      <c r="U119" s="99" t="str">
        <f t="shared" si="73"/>
        <v>N/A</v>
      </c>
      <c r="V119" s="99" t="str">
        <f t="shared" si="74"/>
        <v>N/A</v>
      </c>
      <c r="W119" s="99" t="str">
        <f t="shared" si="75"/>
        <v>N/A</v>
      </c>
      <c r="X119" s="99" t="str">
        <f t="shared" si="76"/>
        <v>ERROR 1</v>
      </c>
      <c r="Y119" s="99" t="str">
        <f t="shared" si="77"/>
        <v>N/A</v>
      </c>
      <c r="Z119" s="99" t="str">
        <f t="shared" si="64"/>
        <v>CORRECT</v>
      </c>
      <c r="AA119" s="99" t="str">
        <f t="shared" si="65"/>
        <v>CORRECT</v>
      </c>
      <c r="AB119" s="99" t="str">
        <f t="shared" si="66"/>
        <v>CORRECT</v>
      </c>
      <c r="AC119" s="99" t="str">
        <f t="shared" si="67"/>
        <v>CORRECT</v>
      </c>
      <c r="AD119" s="99" t="str">
        <f t="shared" si="68"/>
        <v>CORRECT</v>
      </c>
      <c r="AE119" s="99" t="str">
        <f t="shared" si="69"/>
        <v>CORRECT</v>
      </c>
      <c r="AF119" s="68"/>
      <c r="AG119" s="68"/>
    </row>
    <row r="120" spans="1:33" ht="36">
      <c r="A120" s="88" t="s">
        <v>255</v>
      </c>
      <c r="B120" s="82">
        <v>5</v>
      </c>
      <c r="C120" s="75"/>
      <c r="D120" s="130"/>
      <c r="E120" s="140"/>
      <c r="F120" s="233"/>
      <c r="G120" s="202">
        <v>0</v>
      </c>
      <c r="H120" s="203">
        <v>0</v>
      </c>
      <c r="I120" s="204">
        <v>0</v>
      </c>
      <c r="J120" s="205">
        <v>0</v>
      </c>
      <c r="K120" s="177">
        <f t="shared" si="80"/>
        <v>0</v>
      </c>
      <c r="L120" s="167">
        <v>0</v>
      </c>
      <c r="M120" s="168">
        <f t="shared" si="71"/>
        <v>0</v>
      </c>
      <c r="N120" s="99">
        <f t="shared" si="58"/>
      </c>
      <c r="O120" s="99">
        <f t="shared" si="59"/>
      </c>
      <c r="P120" s="99">
        <f t="shared" si="60"/>
      </c>
      <c r="Q120" s="99">
        <f t="shared" si="61"/>
      </c>
      <c r="R120" s="99">
        <f t="shared" si="62"/>
        <v>0</v>
      </c>
      <c r="S120" s="99">
        <f t="shared" si="63"/>
      </c>
      <c r="T120" s="99" t="str">
        <f t="shared" si="72"/>
        <v>N/A</v>
      </c>
      <c r="U120" s="99" t="str">
        <f t="shared" si="73"/>
        <v>N/A</v>
      </c>
      <c r="V120" s="99" t="str">
        <f t="shared" si="74"/>
        <v>N/A</v>
      </c>
      <c r="W120" s="99" t="str">
        <f t="shared" si="75"/>
        <v>N/A</v>
      </c>
      <c r="X120" s="99" t="str">
        <f t="shared" si="76"/>
        <v>ERROR 1</v>
      </c>
      <c r="Y120" s="99" t="str">
        <f t="shared" si="77"/>
        <v>N/A</v>
      </c>
      <c r="Z120" s="99" t="str">
        <f t="shared" si="64"/>
        <v>CORRECT</v>
      </c>
      <c r="AA120" s="99" t="str">
        <f t="shared" si="65"/>
        <v>CORRECT</v>
      </c>
      <c r="AB120" s="99" t="str">
        <f t="shared" si="66"/>
        <v>CORRECT</v>
      </c>
      <c r="AC120" s="99" t="str">
        <f t="shared" si="67"/>
        <v>CORRECT</v>
      </c>
      <c r="AD120" s="99" t="str">
        <f t="shared" si="68"/>
        <v>CORRECT</v>
      </c>
      <c r="AE120" s="99" t="str">
        <f t="shared" si="69"/>
        <v>CORRECT</v>
      </c>
      <c r="AF120" s="68"/>
      <c r="AG120" s="68"/>
    </row>
    <row r="121" spans="1:33" ht="24">
      <c r="A121" s="88" t="s">
        <v>256</v>
      </c>
      <c r="B121" s="82">
        <v>5</v>
      </c>
      <c r="C121" s="75"/>
      <c r="D121" s="130"/>
      <c r="E121" s="140"/>
      <c r="F121" s="233"/>
      <c r="G121" s="202">
        <v>0</v>
      </c>
      <c r="H121" s="203">
        <v>0</v>
      </c>
      <c r="I121" s="204">
        <v>0</v>
      </c>
      <c r="J121" s="205">
        <v>0</v>
      </c>
      <c r="K121" s="177">
        <f t="shared" si="80"/>
        <v>0</v>
      </c>
      <c r="L121" s="167">
        <v>0</v>
      </c>
      <c r="M121" s="168">
        <f t="shared" si="71"/>
        <v>0</v>
      </c>
      <c r="N121" s="99">
        <f t="shared" si="58"/>
      </c>
      <c r="O121" s="99">
        <f t="shared" si="59"/>
      </c>
      <c r="P121" s="99">
        <f t="shared" si="60"/>
      </c>
      <c r="Q121" s="99">
        <f t="shared" si="61"/>
      </c>
      <c r="R121" s="99">
        <f t="shared" si="62"/>
        <v>0</v>
      </c>
      <c r="S121" s="99">
        <f t="shared" si="63"/>
      </c>
      <c r="T121" s="99" t="str">
        <f t="shared" si="72"/>
        <v>N/A</v>
      </c>
      <c r="U121" s="99" t="str">
        <f t="shared" si="73"/>
        <v>N/A</v>
      </c>
      <c r="V121" s="99" t="str">
        <f t="shared" si="74"/>
        <v>N/A</v>
      </c>
      <c r="W121" s="99" t="str">
        <f t="shared" si="75"/>
        <v>N/A</v>
      </c>
      <c r="X121" s="99" t="str">
        <f t="shared" si="76"/>
        <v>ERROR 1</v>
      </c>
      <c r="Y121" s="99" t="str">
        <f t="shared" si="77"/>
        <v>N/A</v>
      </c>
      <c r="Z121" s="99" t="str">
        <f t="shared" si="64"/>
        <v>CORRECT</v>
      </c>
      <c r="AA121" s="99" t="str">
        <f t="shared" si="65"/>
        <v>CORRECT</v>
      </c>
      <c r="AB121" s="99" t="str">
        <f t="shared" si="66"/>
        <v>CORRECT</v>
      </c>
      <c r="AC121" s="99" t="str">
        <f t="shared" si="67"/>
        <v>CORRECT</v>
      </c>
      <c r="AD121" s="99" t="str">
        <f t="shared" si="68"/>
        <v>CORRECT</v>
      </c>
      <c r="AE121" s="99" t="str">
        <f t="shared" si="69"/>
        <v>CORRECT</v>
      </c>
      <c r="AF121" s="68"/>
      <c r="AG121" s="68"/>
    </row>
    <row r="122" spans="1:33" ht="72">
      <c r="A122" s="88" t="s">
        <v>257</v>
      </c>
      <c r="B122" s="82">
        <v>5</v>
      </c>
      <c r="C122" s="75"/>
      <c r="D122" s="130"/>
      <c r="E122" s="140"/>
      <c r="F122" s="233"/>
      <c r="G122" s="202">
        <v>0</v>
      </c>
      <c r="H122" s="203">
        <v>0</v>
      </c>
      <c r="I122" s="204">
        <v>0</v>
      </c>
      <c r="J122" s="205">
        <v>0</v>
      </c>
      <c r="K122" s="177">
        <f t="shared" si="80"/>
        <v>0</v>
      </c>
      <c r="L122" s="167">
        <v>0</v>
      </c>
      <c r="M122" s="168">
        <f t="shared" si="71"/>
        <v>0</v>
      </c>
      <c r="N122" s="99">
        <f t="shared" si="58"/>
      </c>
      <c r="O122" s="99">
        <f t="shared" si="59"/>
      </c>
      <c r="P122" s="99">
        <f t="shared" si="60"/>
      </c>
      <c r="Q122" s="99">
        <f t="shared" si="61"/>
      </c>
      <c r="R122" s="99">
        <f t="shared" si="62"/>
        <v>0</v>
      </c>
      <c r="S122" s="99">
        <f t="shared" si="63"/>
      </c>
      <c r="T122" s="99" t="str">
        <f t="shared" si="72"/>
        <v>N/A</v>
      </c>
      <c r="U122" s="99" t="str">
        <f t="shared" si="73"/>
        <v>N/A</v>
      </c>
      <c r="V122" s="99" t="str">
        <f t="shared" si="74"/>
        <v>N/A</v>
      </c>
      <c r="W122" s="99" t="str">
        <f t="shared" si="75"/>
        <v>N/A</v>
      </c>
      <c r="X122" s="99" t="str">
        <f t="shared" si="76"/>
        <v>ERROR 1</v>
      </c>
      <c r="Y122" s="99" t="str">
        <f t="shared" si="77"/>
        <v>N/A</v>
      </c>
      <c r="Z122" s="99" t="str">
        <f t="shared" si="64"/>
        <v>CORRECT</v>
      </c>
      <c r="AA122" s="99" t="str">
        <f t="shared" si="65"/>
        <v>CORRECT</v>
      </c>
      <c r="AB122" s="99" t="str">
        <f t="shared" si="66"/>
        <v>CORRECT</v>
      </c>
      <c r="AC122" s="99" t="str">
        <f t="shared" si="67"/>
        <v>CORRECT</v>
      </c>
      <c r="AD122" s="99" t="str">
        <f t="shared" si="68"/>
        <v>CORRECT</v>
      </c>
      <c r="AE122" s="99" t="str">
        <f t="shared" si="69"/>
        <v>CORRECT</v>
      </c>
      <c r="AF122" s="68"/>
      <c r="AG122" s="68"/>
    </row>
    <row r="123" spans="1:33" ht="48">
      <c r="A123" s="88" t="s">
        <v>258</v>
      </c>
      <c r="B123" s="82">
        <v>5</v>
      </c>
      <c r="C123" s="75"/>
      <c r="D123" s="130"/>
      <c r="E123" s="140"/>
      <c r="F123" s="233"/>
      <c r="G123" s="202">
        <v>0</v>
      </c>
      <c r="H123" s="203">
        <v>0</v>
      </c>
      <c r="I123" s="204">
        <v>0</v>
      </c>
      <c r="J123" s="205">
        <v>0</v>
      </c>
      <c r="K123" s="177">
        <f t="shared" si="80"/>
        <v>0</v>
      </c>
      <c r="L123" s="167">
        <v>0</v>
      </c>
      <c r="M123" s="168">
        <f t="shared" si="71"/>
        <v>0</v>
      </c>
      <c r="N123" s="99">
        <f t="shared" si="58"/>
      </c>
      <c r="O123" s="99">
        <f t="shared" si="59"/>
      </c>
      <c r="P123" s="99">
        <f t="shared" si="60"/>
      </c>
      <c r="Q123" s="99">
        <f t="shared" si="61"/>
      </c>
      <c r="R123" s="99">
        <f t="shared" si="62"/>
        <v>0</v>
      </c>
      <c r="S123" s="99">
        <f t="shared" si="63"/>
      </c>
      <c r="T123" s="99" t="str">
        <f t="shared" si="72"/>
        <v>N/A</v>
      </c>
      <c r="U123" s="99" t="str">
        <f t="shared" si="73"/>
        <v>N/A</v>
      </c>
      <c r="V123" s="99" t="str">
        <f t="shared" si="74"/>
        <v>N/A</v>
      </c>
      <c r="W123" s="99" t="str">
        <f t="shared" si="75"/>
        <v>N/A</v>
      </c>
      <c r="X123" s="99" t="str">
        <f t="shared" si="76"/>
        <v>ERROR 1</v>
      </c>
      <c r="Y123" s="99" t="str">
        <f t="shared" si="77"/>
        <v>N/A</v>
      </c>
      <c r="Z123" s="99" t="str">
        <f t="shared" si="64"/>
        <v>CORRECT</v>
      </c>
      <c r="AA123" s="99" t="str">
        <f t="shared" si="65"/>
        <v>CORRECT</v>
      </c>
      <c r="AB123" s="99" t="str">
        <f t="shared" si="66"/>
        <v>CORRECT</v>
      </c>
      <c r="AC123" s="99" t="str">
        <f t="shared" si="67"/>
        <v>CORRECT</v>
      </c>
      <c r="AD123" s="99" t="str">
        <f t="shared" si="68"/>
        <v>CORRECT</v>
      </c>
      <c r="AE123" s="99" t="str">
        <f t="shared" si="69"/>
        <v>CORRECT</v>
      </c>
      <c r="AF123" s="68"/>
      <c r="AG123" s="68"/>
    </row>
    <row r="124" spans="1:33" ht="15">
      <c r="A124" s="88" t="s">
        <v>259</v>
      </c>
      <c r="B124" s="82">
        <v>5</v>
      </c>
      <c r="C124" s="75"/>
      <c r="D124" s="130"/>
      <c r="E124" s="140"/>
      <c r="F124" s="233"/>
      <c r="G124" s="202">
        <v>0</v>
      </c>
      <c r="H124" s="203">
        <v>0</v>
      </c>
      <c r="I124" s="204">
        <v>0</v>
      </c>
      <c r="J124" s="205">
        <v>0</v>
      </c>
      <c r="K124" s="177">
        <f t="shared" si="80"/>
        <v>0</v>
      </c>
      <c r="L124" s="167">
        <v>0</v>
      </c>
      <c r="M124" s="168">
        <f t="shared" si="71"/>
        <v>0</v>
      </c>
      <c r="N124" s="99">
        <f t="shared" si="58"/>
      </c>
      <c r="O124" s="99">
        <f t="shared" si="59"/>
      </c>
      <c r="P124" s="99">
        <f t="shared" si="60"/>
      </c>
      <c r="Q124" s="99">
        <f t="shared" si="61"/>
      </c>
      <c r="R124" s="99">
        <f t="shared" si="62"/>
        <v>0</v>
      </c>
      <c r="S124" s="99">
        <f t="shared" si="63"/>
      </c>
      <c r="T124" s="99" t="str">
        <f t="shared" si="72"/>
        <v>N/A</v>
      </c>
      <c r="U124" s="99" t="str">
        <f t="shared" si="73"/>
        <v>N/A</v>
      </c>
      <c r="V124" s="99" t="str">
        <f t="shared" si="74"/>
        <v>N/A</v>
      </c>
      <c r="W124" s="99" t="str">
        <f t="shared" si="75"/>
        <v>N/A</v>
      </c>
      <c r="X124" s="99" t="str">
        <f t="shared" si="76"/>
        <v>ERROR 1</v>
      </c>
      <c r="Y124" s="99" t="str">
        <f t="shared" si="77"/>
        <v>N/A</v>
      </c>
      <c r="Z124" s="99" t="str">
        <f t="shared" si="64"/>
        <v>CORRECT</v>
      </c>
      <c r="AA124" s="99" t="str">
        <f t="shared" si="65"/>
        <v>CORRECT</v>
      </c>
      <c r="AB124" s="99" t="str">
        <f t="shared" si="66"/>
        <v>CORRECT</v>
      </c>
      <c r="AC124" s="99" t="str">
        <f t="shared" si="67"/>
        <v>CORRECT</v>
      </c>
      <c r="AD124" s="99" t="str">
        <f t="shared" si="68"/>
        <v>CORRECT</v>
      </c>
      <c r="AE124" s="99" t="str">
        <f t="shared" si="69"/>
        <v>CORRECT</v>
      </c>
      <c r="AF124" s="68"/>
      <c r="AG124" s="68"/>
    </row>
    <row r="125" spans="1:33" ht="24">
      <c r="A125" s="88" t="s">
        <v>260</v>
      </c>
      <c r="B125" s="82">
        <v>5</v>
      </c>
      <c r="C125" s="75"/>
      <c r="D125" s="130"/>
      <c r="E125" s="140"/>
      <c r="F125" s="233"/>
      <c r="G125" s="202">
        <v>0</v>
      </c>
      <c r="H125" s="203">
        <v>0</v>
      </c>
      <c r="I125" s="204">
        <v>0</v>
      </c>
      <c r="J125" s="205">
        <v>0</v>
      </c>
      <c r="K125" s="177">
        <f t="shared" si="80"/>
        <v>0</v>
      </c>
      <c r="L125" s="167">
        <v>0</v>
      </c>
      <c r="M125" s="168">
        <f t="shared" si="71"/>
        <v>0</v>
      </c>
      <c r="N125" s="99">
        <f t="shared" si="58"/>
      </c>
      <c r="O125" s="99">
        <f t="shared" si="59"/>
      </c>
      <c r="P125" s="99">
        <f t="shared" si="60"/>
      </c>
      <c r="Q125" s="99">
        <f t="shared" si="61"/>
      </c>
      <c r="R125" s="99">
        <f t="shared" si="62"/>
        <v>0</v>
      </c>
      <c r="S125" s="99">
        <f t="shared" si="63"/>
      </c>
      <c r="T125" s="99" t="str">
        <f t="shared" si="72"/>
        <v>N/A</v>
      </c>
      <c r="U125" s="99" t="str">
        <f t="shared" si="73"/>
        <v>N/A</v>
      </c>
      <c r="V125" s="99" t="str">
        <f t="shared" si="74"/>
        <v>N/A</v>
      </c>
      <c r="W125" s="99" t="str">
        <f t="shared" si="75"/>
        <v>N/A</v>
      </c>
      <c r="X125" s="99" t="str">
        <f t="shared" si="76"/>
        <v>ERROR 1</v>
      </c>
      <c r="Y125" s="99" t="str">
        <f t="shared" si="77"/>
        <v>N/A</v>
      </c>
      <c r="Z125" s="99" t="str">
        <f t="shared" si="64"/>
        <v>CORRECT</v>
      </c>
      <c r="AA125" s="99" t="str">
        <f t="shared" si="65"/>
        <v>CORRECT</v>
      </c>
      <c r="AB125" s="99" t="str">
        <f t="shared" si="66"/>
        <v>CORRECT</v>
      </c>
      <c r="AC125" s="99" t="str">
        <f t="shared" si="67"/>
        <v>CORRECT</v>
      </c>
      <c r="AD125" s="99" t="str">
        <f t="shared" si="68"/>
        <v>CORRECT</v>
      </c>
      <c r="AE125" s="99" t="str">
        <f t="shared" si="69"/>
        <v>CORRECT</v>
      </c>
      <c r="AF125" s="68"/>
      <c r="AG125" s="68"/>
    </row>
    <row r="126" spans="1:33" ht="24">
      <c r="A126" s="88" t="s">
        <v>261</v>
      </c>
      <c r="B126" s="82">
        <v>5</v>
      </c>
      <c r="C126" s="75"/>
      <c r="D126" s="130"/>
      <c r="E126" s="140"/>
      <c r="F126" s="233"/>
      <c r="G126" s="202">
        <v>0</v>
      </c>
      <c r="H126" s="203">
        <v>0</v>
      </c>
      <c r="I126" s="204">
        <v>0</v>
      </c>
      <c r="J126" s="205">
        <v>0</v>
      </c>
      <c r="K126" s="177">
        <f t="shared" si="80"/>
        <v>0</v>
      </c>
      <c r="L126" s="167">
        <v>0</v>
      </c>
      <c r="M126" s="168">
        <f t="shared" si="71"/>
        <v>0</v>
      </c>
      <c r="N126" s="99">
        <f t="shared" si="58"/>
      </c>
      <c r="O126" s="99">
        <f t="shared" si="59"/>
      </c>
      <c r="P126" s="99">
        <f t="shared" si="60"/>
      </c>
      <c r="Q126" s="99">
        <f t="shared" si="61"/>
      </c>
      <c r="R126" s="99">
        <f t="shared" si="62"/>
        <v>0</v>
      </c>
      <c r="S126" s="99">
        <f t="shared" si="63"/>
      </c>
      <c r="T126" s="99" t="str">
        <f t="shared" si="72"/>
        <v>N/A</v>
      </c>
      <c r="U126" s="99" t="str">
        <f t="shared" si="73"/>
        <v>N/A</v>
      </c>
      <c r="V126" s="99" t="str">
        <f t="shared" si="74"/>
        <v>N/A</v>
      </c>
      <c r="W126" s="99" t="str">
        <f t="shared" si="75"/>
        <v>N/A</v>
      </c>
      <c r="X126" s="99" t="str">
        <f t="shared" si="76"/>
        <v>ERROR 1</v>
      </c>
      <c r="Y126" s="99" t="str">
        <f t="shared" si="77"/>
        <v>N/A</v>
      </c>
      <c r="Z126" s="99" t="str">
        <f t="shared" si="64"/>
        <v>CORRECT</v>
      </c>
      <c r="AA126" s="99" t="str">
        <f t="shared" si="65"/>
        <v>CORRECT</v>
      </c>
      <c r="AB126" s="99" t="str">
        <f t="shared" si="66"/>
        <v>CORRECT</v>
      </c>
      <c r="AC126" s="99" t="str">
        <f t="shared" si="67"/>
        <v>CORRECT</v>
      </c>
      <c r="AD126" s="99" t="str">
        <f t="shared" si="68"/>
        <v>CORRECT</v>
      </c>
      <c r="AE126" s="99" t="str">
        <f t="shared" si="69"/>
        <v>CORRECT</v>
      </c>
      <c r="AF126" s="68"/>
      <c r="AG126" s="68"/>
    </row>
    <row r="127" spans="1:33" ht="24">
      <c r="A127" s="88" t="s">
        <v>262</v>
      </c>
      <c r="B127" s="82">
        <v>5</v>
      </c>
      <c r="C127" s="75"/>
      <c r="D127" s="130"/>
      <c r="E127" s="140"/>
      <c r="F127" s="233"/>
      <c r="G127" s="202">
        <v>0</v>
      </c>
      <c r="H127" s="203">
        <v>0</v>
      </c>
      <c r="I127" s="204">
        <v>0</v>
      </c>
      <c r="J127" s="205">
        <v>0</v>
      </c>
      <c r="K127" s="177">
        <f t="shared" si="80"/>
        <v>0</v>
      </c>
      <c r="L127" s="167">
        <v>0</v>
      </c>
      <c r="M127" s="168">
        <f t="shared" si="71"/>
        <v>0</v>
      </c>
      <c r="N127" s="99">
        <f t="shared" si="58"/>
      </c>
      <c r="O127" s="99">
        <f t="shared" si="59"/>
      </c>
      <c r="P127" s="99">
        <f t="shared" si="60"/>
      </c>
      <c r="Q127" s="99">
        <f t="shared" si="61"/>
      </c>
      <c r="R127" s="99">
        <f t="shared" si="62"/>
        <v>0</v>
      </c>
      <c r="S127" s="99">
        <f t="shared" si="63"/>
      </c>
      <c r="T127" s="99" t="str">
        <f t="shared" si="72"/>
        <v>N/A</v>
      </c>
      <c r="U127" s="99" t="str">
        <f t="shared" si="73"/>
        <v>N/A</v>
      </c>
      <c r="V127" s="99" t="str">
        <f t="shared" si="74"/>
        <v>N/A</v>
      </c>
      <c r="W127" s="99" t="str">
        <f t="shared" si="75"/>
        <v>N/A</v>
      </c>
      <c r="X127" s="99" t="str">
        <f t="shared" si="76"/>
        <v>ERROR 1</v>
      </c>
      <c r="Y127" s="99" t="str">
        <f t="shared" si="77"/>
        <v>N/A</v>
      </c>
      <c r="Z127" s="99" t="str">
        <f t="shared" si="64"/>
        <v>CORRECT</v>
      </c>
      <c r="AA127" s="99" t="str">
        <f t="shared" si="65"/>
        <v>CORRECT</v>
      </c>
      <c r="AB127" s="99" t="str">
        <f t="shared" si="66"/>
        <v>CORRECT</v>
      </c>
      <c r="AC127" s="99" t="str">
        <f t="shared" si="67"/>
        <v>CORRECT</v>
      </c>
      <c r="AD127" s="99" t="str">
        <f t="shared" si="68"/>
        <v>CORRECT</v>
      </c>
      <c r="AE127" s="99" t="str">
        <f t="shared" si="69"/>
        <v>CORRECT</v>
      </c>
      <c r="AF127" s="68"/>
      <c r="AG127" s="68"/>
    </row>
    <row r="128" spans="1:33" ht="36">
      <c r="A128" s="88" t="s">
        <v>263</v>
      </c>
      <c r="B128" s="82">
        <v>5</v>
      </c>
      <c r="C128" s="75"/>
      <c r="D128" s="130"/>
      <c r="E128" s="140"/>
      <c r="F128" s="233"/>
      <c r="G128" s="202">
        <v>0</v>
      </c>
      <c r="H128" s="203">
        <v>0</v>
      </c>
      <c r="I128" s="204">
        <v>0</v>
      </c>
      <c r="J128" s="205">
        <v>0</v>
      </c>
      <c r="K128" s="177">
        <f t="shared" si="80"/>
        <v>0</v>
      </c>
      <c r="L128" s="167">
        <v>0</v>
      </c>
      <c r="M128" s="168">
        <f t="shared" si="71"/>
        <v>0</v>
      </c>
      <c r="N128" s="99">
        <f t="shared" si="58"/>
      </c>
      <c r="O128" s="99">
        <f t="shared" si="59"/>
      </c>
      <c r="P128" s="99">
        <f t="shared" si="60"/>
      </c>
      <c r="Q128" s="99">
        <f t="shared" si="61"/>
      </c>
      <c r="R128" s="99">
        <f t="shared" si="62"/>
        <v>0</v>
      </c>
      <c r="S128" s="99">
        <f t="shared" si="63"/>
      </c>
      <c r="T128" s="99" t="str">
        <f t="shared" si="72"/>
        <v>N/A</v>
      </c>
      <c r="U128" s="99" t="str">
        <f t="shared" si="73"/>
        <v>N/A</v>
      </c>
      <c r="V128" s="99" t="str">
        <f t="shared" si="74"/>
        <v>N/A</v>
      </c>
      <c r="W128" s="99" t="str">
        <f t="shared" si="75"/>
        <v>N/A</v>
      </c>
      <c r="X128" s="99" t="str">
        <f t="shared" si="76"/>
        <v>ERROR 1</v>
      </c>
      <c r="Y128" s="99" t="str">
        <f t="shared" si="77"/>
        <v>N/A</v>
      </c>
      <c r="Z128" s="99" t="str">
        <f t="shared" si="64"/>
        <v>CORRECT</v>
      </c>
      <c r="AA128" s="99" t="str">
        <f t="shared" si="65"/>
        <v>CORRECT</v>
      </c>
      <c r="AB128" s="99" t="str">
        <f t="shared" si="66"/>
        <v>CORRECT</v>
      </c>
      <c r="AC128" s="99" t="str">
        <f t="shared" si="67"/>
        <v>CORRECT</v>
      </c>
      <c r="AD128" s="99" t="str">
        <f t="shared" si="68"/>
        <v>CORRECT</v>
      </c>
      <c r="AE128" s="99" t="str">
        <f t="shared" si="69"/>
        <v>CORRECT</v>
      </c>
      <c r="AF128" s="68"/>
      <c r="AG128" s="68"/>
    </row>
    <row r="129" spans="1:33" ht="24">
      <c r="A129" s="88" t="s">
        <v>264</v>
      </c>
      <c r="B129" s="82">
        <v>5</v>
      </c>
      <c r="C129" s="75"/>
      <c r="D129" s="130"/>
      <c r="E129" s="140"/>
      <c r="F129" s="233"/>
      <c r="G129" s="202">
        <v>0</v>
      </c>
      <c r="H129" s="203">
        <v>0</v>
      </c>
      <c r="I129" s="204">
        <v>0</v>
      </c>
      <c r="J129" s="205">
        <v>0</v>
      </c>
      <c r="K129" s="177">
        <f t="shared" si="80"/>
        <v>0</v>
      </c>
      <c r="L129" s="167">
        <v>0</v>
      </c>
      <c r="M129" s="168">
        <f t="shared" si="71"/>
        <v>0</v>
      </c>
      <c r="N129" s="99">
        <f t="shared" si="58"/>
      </c>
      <c r="O129" s="99">
        <f t="shared" si="59"/>
      </c>
      <c r="P129" s="99">
        <f t="shared" si="60"/>
      </c>
      <c r="Q129" s="99">
        <f t="shared" si="61"/>
      </c>
      <c r="R129" s="99">
        <f t="shared" si="62"/>
        <v>0</v>
      </c>
      <c r="S129" s="99">
        <f t="shared" si="63"/>
      </c>
      <c r="T129" s="99" t="str">
        <f t="shared" si="72"/>
        <v>N/A</v>
      </c>
      <c r="U129" s="99" t="str">
        <f t="shared" si="73"/>
        <v>N/A</v>
      </c>
      <c r="V129" s="99" t="str">
        <f t="shared" si="74"/>
        <v>N/A</v>
      </c>
      <c r="W129" s="99" t="str">
        <f t="shared" si="75"/>
        <v>N/A</v>
      </c>
      <c r="X129" s="99" t="str">
        <f t="shared" si="76"/>
        <v>ERROR 1</v>
      </c>
      <c r="Y129" s="99" t="str">
        <f t="shared" si="77"/>
        <v>N/A</v>
      </c>
      <c r="Z129" s="99" t="str">
        <f t="shared" si="64"/>
        <v>CORRECT</v>
      </c>
      <c r="AA129" s="99" t="str">
        <f t="shared" si="65"/>
        <v>CORRECT</v>
      </c>
      <c r="AB129" s="99" t="str">
        <f t="shared" si="66"/>
        <v>CORRECT</v>
      </c>
      <c r="AC129" s="99" t="str">
        <f t="shared" si="67"/>
        <v>CORRECT</v>
      </c>
      <c r="AD129" s="99" t="str">
        <f t="shared" si="68"/>
        <v>CORRECT</v>
      </c>
      <c r="AE129" s="99" t="str">
        <f t="shared" si="69"/>
        <v>CORRECT</v>
      </c>
      <c r="AF129" s="68"/>
      <c r="AG129" s="68"/>
    </row>
    <row r="130" spans="1:33" ht="24">
      <c r="A130" s="88" t="s">
        <v>265</v>
      </c>
      <c r="B130" s="82">
        <v>5</v>
      </c>
      <c r="C130" s="75"/>
      <c r="D130" s="130"/>
      <c r="E130" s="140"/>
      <c r="F130" s="233"/>
      <c r="G130" s="202">
        <v>0</v>
      </c>
      <c r="H130" s="203">
        <v>0</v>
      </c>
      <c r="I130" s="204">
        <v>0</v>
      </c>
      <c r="J130" s="205">
        <v>0</v>
      </c>
      <c r="K130" s="177">
        <f t="shared" si="80"/>
        <v>0</v>
      </c>
      <c r="L130" s="167">
        <v>0</v>
      </c>
      <c r="M130" s="168">
        <f t="shared" si="71"/>
        <v>0</v>
      </c>
      <c r="N130" s="99">
        <f t="shared" si="58"/>
      </c>
      <c r="O130" s="99">
        <f t="shared" si="59"/>
      </c>
      <c r="P130" s="99">
        <f t="shared" si="60"/>
      </c>
      <c r="Q130" s="99">
        <f t="shared" si="61"/>
      </c>
      <c r="R130" s="99">
        <f t="shared" si="62"/>
        <v>0</v>
      </c>
      <c r="S130" s="99">
        <f t="shared" si="63"/>
      </c>
      <c r="T130" s="99" t="str">
        <f t="shared" si="72"/>
        <v>N/A</v>
      </c>
      <c r="U130" s="99" t="str">
        <f t="shared" si="73"/>
        <v>N/A</v>
      </c>
      <c r="V130" s="99" t="str">
        <f t="shared" si="74"/>
        <v>N/A</v>
      </c>
      <c r="W130" s="99" t="str">
        <f t="shared" si="75"/>
        <v>N/A</v>
      </c>
      <c r="X130" s="99" t="str">
        <f t="shared" si="76"/>
        <v>ERROR 1</v>
      </c>
      <c r="Y130" s="99" t="str">
        <f t="shared" si="77"/>
        <v>N/A</v>
      </c>
      <c r="Z130" s="99" t="str">
        <f t="shared" si="64"/>
        <v>CORRECT</v>
      </c>
      <c r="AA130" s="99" t="str">
        <f t="shared" si="65"/>
        <v>CORRECT</v>
      </c>
      <c r="AB130" s="99" t="str">
        <f t="shared" si="66"/>
        <v>CORRECT</v>
      </c>
      <c r="AC130" s="99" t="str">
        <f t="shared" si="67"/>
        <v>CORRECT</v>
      </c>
      <c r="AD130" s="99" t="str">
        <f t="shared" si="68"/>
        <v>CORRECT</v>
      </c>
      <c r="AE130" s="99" t="str">
        <f t="shared" si="69"/>
        <v>CORRECT</v>
      </c>
      <c r="AF130" s="68"/>
      <c r="AG130" s="68"/>
    </row>
    <row r="131" spans="1:33" ht="48">
      <c r="A131" s="88" t="s">
        <v>266</v>
      </c>
      <c r="B131" s="81">
        <v>1</v>
      </c>
      <c r="C131" s="75"/>
      <c r="D131" s="130"/>
      <c r="E131" s="140"/>
      <c r="F131" s="233"/>
      <c r="G131" s="169">
        <f>IF(C131="Yes",1,0)</f>
        <v>0</v>
      </c>
      <c r="H131" s="170">
        <v>0</v>
      </c>
      <c r="I131" s="204">
        <v>0</v>
      </c>
      <c r="J131" s="205">
        <v>0</v>
      </c>
      <c r="K131" s="206">
        <v>0</v>
      </c>
      <c r="L131" s="167">
        <v>0</v>
      </c>
      <c r="M131" s="168">
        <f t="shared" si="71"/>
        <v>0</v>
      </c>
      <c r="N131" s="99">
        <f t="shared" si="58"/>
        <v>0</v>
      </c>
      <c r="O131" s="99">
        <f t="shared" si="59"/>
      </c>
      <c r="P131" s="99">
        <f t="shared" si="60"/>
      </c>
      <c r="Q131" s="99">
        <f t="shared" si="61"/>
      </c>
      <c r="R131" s="99">
        <f t="shared" si="62"/>
      </c>
      <c r="S131" s="99">
        <f t="shared" si="63"/>
      </c>
      <c r="T131" s="99" t="str">
        <f t="shared" si="72"/>
        <v>ERROR 1</v>
      </c>
      <c r="U131" s="99" t="str">
        <f t="shared" si="73"/>
        <v>N/A</v>
      </c>
      <c r="V131" s="99" t="str">
        <f t="shared" si="74"/>
        <v>N/A</v>
      </c>
      <c r="W131" s="99" t="str">
        <f t="shared" si="75"/>
        <v>N/A</v>
      </c>
      <c r="X131" s="99" t="str">
        <f t="shared" si="76"/>
        <v>N/A</v>
      </c>
      <c r="Y131" s="99" t="str">
        <f t="shared" si="77"/>
        <v>N/A</v>
      </c>
      <c r="Z131" s="99" t="str">
        <f t="shared" si="64"/>
        <v>CORRECT</v>
      </c>
      <c r="AA131" s="99" t="str">
        <f t="shared" si="65"/>
        <v>CORRECT</v>
      </c>
      <c r="AB131" s="99" t="str">
        <f t="shared" si="66"/>
        <v>CORRECT</v>
      </c>
      <c r="AC131" s="99" t="str">
        <f t="shared" si="67"/>
        <v>CORRECT</v>
      </c>
      <c r="AD131" s="99" t="str">
        <f t="shared" si="68"/>
        <v>CORRECT</v>
      </c>
      <c r="AE131" s="99" t="str">
        <f t="shared" si="69"/>
        <v>CORRECT</v>
      </c>
      <c r="AF131" s="68"/>
      <c r="AG131" s="68"/>
    </row>
    <row r="132" spans="1:33" ht="36">
      <c r="A132" s="88" t="s">
        <v>267</v>
      </c>
      <c r="B132" s="81">
        <v>1</v>
      </c>
      <c r="C132" s="75"/>
      <c r="D132" s="130"/>
      <c r="E132" s="140"/>
      <c r="F132" s="233"/>
      <c r="G132" s="169">
        <f>IF(C132="Yes",1,0)</f>
        <v>0</v>
      </c>
      <c r="H132" s="170">
        <v>0</v>
      </c>
      <c r="I132" s="204">
        <v>0</v>
      </c>
      <c r="J132" s="205">
        <v>0</v>
      </c>
      <c r="K132" s="206">
        <v>0</v>
      </c>
      <c r="L132" s="167">
        <v>0</v>
      </c>
      <c r="M132" s="168">
        <f t="shared" si="71"/>
        <v>0</v>
      </c>
      <c r="N132" s="99">
        <f t="shared" si="58"/>
        <v>0</v>
      </c>
      <c r="O132" s="99">
        <f t="shared" si="59"/>
      </c>
      <c r="P132" s="99">
        <f t="shared" si="60"/>
      </c>
      <c r="Q132" s="99">
        <f t="shared" si="61"/>
      </c>
      <c r="R132" s="99">
        <f t="shared" si="62"/>
      </c>
      <c r="S132" s="99">
        <f t="shared" si="63"/>
      </c>
      <c r="T132" s="99" t="str">
        <f t="shared" si="72"/>
        <v>ERROR 1</v>
      </c>
      <c r="U132" s="99" t="str">
        <f t="shared" si="73"/>
        <v>N/A</v>
      </c>
      <c r="V132" s="99" t="str">
        <f t="shared" si="74"/>
        <v>N/A</v>
      </c>
      <c r="W132" s="99" t="str">
        <f t="shared" si="75"/>
        <v>N/A</v>
      </c>
      <c r="X132" s="99" t="str">
        <f t="shared" si="76"/>
        <v>N/A</v>
      </c>
      <c r="Y132" s="99" t="str">
        <f t="shared" si="77"/>
        <v>N/A</v>
      </c>
      <c r="Z132" s="99" t="str">
        <f t="shared" si="64"/>
        <v>CORRECT</v>
      </c>
      <c r="AA132" s="99" t="str">
        <f t="shared" si="65"/>
        <v>CORRECT</v>
      </c>
      <c r="AB132" s="99" t="str">
        <f t="shared" si="66"/>
        <v>CORRECT</v>
      </c>
      <c r="AC132" s="99" t="str">
        <f t="shared" si="67"/>
        <v>CORRECT</v>
      </c>
      <c r="AD132" s="99" t="str">
        <f t="shared" si="68"/>
        <v>CORRECT</v>
      </c>
      <c r="AE132" s="99" t="str">
        <f t="shared" si="69"/>
        <v>CORRECT</v>
      </c>
      <c r="AF132" s="68"/>
      <c r="AG132" s="68"/>
    </row>
    <row r="133" spans="1:33" ht="42.75">
      <c r="A133" s="113" t="s">
        <v>72</v>
      </c>
      <c r="B133" s="79"/>
      <c r="C133" s="195"/>
      <c r="D133" s="195"/>
      <c r="E133" s="194"/>
      <c r="F133" s="236"/>
      <c r="G133" s="208"/>
      <c r="H133" s="208"/>
      <c r="I133" s="208"/>
      <c r="J133" s="208"/>
      <c r="K133" s="208"/>
      <c r="L133" s="181"/>
      <c r="M133" s="182"/>
      <c r="N133" s="99">
        <f aca="true" t="shared" si="81" ref="N133:N196">IF($B133=1,$E133,"")</f>
      </c>
      <c r="O133" s="99">
        <f aca="true" t="shared" si="82" ref="O133:O196">IF($B133=2,$E133,"")</f>
      </c>
      <c r="P133" s="99">
        <f aca="true" t="shared" si="83" ref="P133:P196">IF($B133=3,$E133,"")</f>
      </c>
      <c r="Q133" s="99">
        <f aca="true" t="shared" si="84" ref="Q133:Q196">IF($B133=4,$E133,"")</f>
      </c>
      <c r="R133" s="99">
        <f aca="true" t="shared" si="85" ref="R133:R196">IF($B133=5,$E133,"")</f>
      </c>
      <c r="S133" s="99">
        <f aca="true" t="shared" si="86" ref="S133:S196">IF($B133=6,$E133,"")</f>
      </c>
      <c r="T133" s="99"/>
      <c r="U133" s="99"/>
      <c r="V133" s="99"/>
      <c r="W133" s="99"/>
      <c r="X133" s="99"/>
      <c r="Y133" s="99"/>
      <c r="Z133" s="99"/>
      <c r="AA133" s="99"/>
      <c r="AB133" s="99"/>
      <c r="AC133" s="99"/>
      <c r="AD133" s="99"/>
      <c r="AE133" s="99"/>
      <c r="AF133" s="68"/>
      <c r="AG133" s="68"/>
    </row>
    <row r="134" spans="1:33" ht="36">
      <c r="A134" s="88" t="s">
        <v>268</v>
      </c>
      <c r="B134" s="86">
        <v>4</v>
      </c>
      <c r="C134" s="75"/>
      <c r="D134" s="130"/>
      <c r="E134" s="140"/>
      <c r="F134" s="233"/>
      <c r="G134" s="202">
        <v>0</v>
      </c>
      <c r="H134" s="203">
        <v>0</v>
      </c>
      <c r="I134" s="204">
        <v>0</v>
      </c>
      <c r="J134" s="180">
        <f aca="true" t="shared" si="87" ref="J134:J157">IF(C134="Yes",1,0)</f>
        <v>0</v>
      </c>
      <c r="K134" s="206">
        <v>0</v>
      </c>
      <c r="L134" s="167">
        <v>0</v>
      </c>
      <c r="M134" s="168">
        <f t="shared" si="71"/>
        <v>0</v>
      </c>
      <c r="N134" s="99">
        <f t="shared" si="81"/>
      </c>
      <c r="O134" s="99">
        <f t="shared" si="82"/>
      </c>
      <c r="P134" s="99">
        <f t="shared" si="83"/>
      </c>
      <c r="Q134" s="99">
        <f t="shared" si="84"/>
        <v>0</v>
      </c>
      <c r="R134" s="99">
        <f t="shared" si="85"/>
      </c>
      <c r="S134" s="99">
        <f t="shared" si="86"/>
      </c>
      <c r="T134" s="99" t="str">
        <f t="shared" si="72"/>
        <v>N/A</v>
      </c>
      <c r="U134" s="99" t="str">
        <f t="shared" si="73"/>
        <v>N/A</v>
      </c>
      <c r="V134" s="99" t="str">
        <f t="shared" si="74"/>
        <v>N/A</v>
      </c>
      <c r="W134" s="99" t="str">
        <f t="shared" si="75"/>
        <v>ERROR 1</v>
      </c>
      <c r="X134" s="99" t="str">
        <f t="shared" si="76"/>
        <v>N/A</v>
      </c>
      <c r="Y134" s="99" t="str">
        <f t="shared" si="77"/>
        <v>N/A</v>
      </c>
      <c r="Z134" s="99" t="str">
        <f aca="true" t="shared" si="88" ref="Z134:Z196">IF(AND(C134="No",E134=""),IF(B134=1,"ERROR 2","N/A"),"CORRECT")</f>
        <v>CORRECT</v>
      </c>
      <c r="AA134" s="99" t="str">
        <f aca="true" t="shared" si="89" ref="AA134:AA196">IF(AND(C134="No",E134=""),IF(B134=2,"ERROR 2","N/A"),"CORRECT")</f>
        <v>CORRECT</v>
      </c>
      <c r="AB134" s="99" t="str">
        <f aca="true" t="shared" si="90" ref="AB134:AB196">IF(AND(C134="No",E134=""),IF(B134=3,"ERROR 2","N/A"),"CORRECT")</f>
        <v>CORRECT</v>
      </c>
      <c r="AC134" s="99" t="str">
        <f aca="true" t="shared" si="91" ref="AC134:AC196">IF(AND(C134="No",E134=""),IF(B134=4,"ERROR 2","N/A"),"CORRECT")</f>
        <v>CORRECT</v>
      </c>
      <c r="AD134" s="99" t="str">
        <f aca="true" t="shared" si="92" ref="AD134:AD196">IF(AND(C134="No",E134=""),IF(B134=5,"ERROR 2","N/A"),"CORRECT")</f>
        <v>CORRECT</v>
      </c>
      <c r="AE134" s="99" t="str">
        <f aca="true" t="shared" si="93" ref="AE134:AE196">IF(AND(C134="No",E134=""),IF(B134=6,"ERROR 2","N/A"),"CORRECT")</f>
        <v>CORRECT</v>
      </c>
      <c r="AF134" s="68"/>
      <c r="AG134" s="68"/>
    </row>
    <row r="135" spans="1:33" ht="36">
      <c r="A135" s="88" t="s">
        <v>269</v>
      </c>
      <c r="B135" s="86">
        <v>4</v>
      </c>
      <c r="C135" s="75"/>
      <c r="D135" s="130"/>
      <c r="E135" s="140"/>
      <c r="F135" s="233"/>
      <c r="G135" s="202">
        <v>0</v>
      </c>
      <c r="H135" s="203">
        <v>0</v>
      </c>
      <c r="I135" s="204">
        <v>0</v>
      </c>
      <c r="J135" s="180">
        <f t="shared" si="87"/>
        <v>0</v>
      </c>
      <c r="K135" s="206">
        <v>0</v>
      </c>
      <c r="L135" s="167">
        <v>0</v>
      </c>
      <c r="M135" s="168">
        <f t="shared" si="71"/>
        <v>0</v>
      </c>
      <c r="N135" s="99">
        <f t="shared" si="81"/>
      </c>
      <c r="O135" s="99">
        <f t="shared" si="82"/>
      </c>
      <c r="P135" s="99">
        <f t="shared" si="83"/>
      </c>
      <c r="Q135" s="99">
        <f t="shared" si="84"/>
        <v>0</v>
      </c>
      <c r="R135" s="99">
        <f t="shared" si="85"/>
      </c>
      <c r="S135" s="99">
        <f t="shared" si="86"/>
      </c>
      <c r="T135" s="99" t="str">
        <f t="shared" si="72"/>
        <v>N/A</v>
      </c>
      <c r="U135" s="99" t="str">
        <f t="shared" si="73"/>
        <v>N/A</v>
      </c>
      <c r="V135" s="99" t="str">
        <f t="shared" si="74"/>
        <v>N/A</v>
      </c>
      <c r="W135" s="99" t="str">
        <f t="shared" si="75"/>
        <v>ERROR 1</v>
      </c>
      <c r="X135" s="99" t="str">
        <f t="shared" si="76"/>
        <v>N/A</v>
      </c>
      <c r="Y135" s="99" t="str">
        <f t="shared" si="77"/>
        <v>N/A</v>
      </c>
      <c r="Z135" s="99" t="str">
        <f t="shared" si="88"/>
        <v>CORRECT</v>
      </c>
      <c r="AA135" s="99" t="str">
        <f t="shared" si="89"/>
        <v>CORRECT</v>
      </c>
      <c r="AB135" s="99" t="str">
        <f t="shared" si="90"/>
        <v>CORRECT</v>
      </c>
      <c r="AC135" s="99" t="str">
        <f t="shared" si="91"/>
        <v>CORRECT</v>
      </c>
      <c r="AD135" s="99" t="str">
        <f t="shared" si="92"/>
        <v>CORRECT</v>
      </c>
      <c r="AE135" s="99" t="str">
        <f t="shared" si="93"/>
        <v>CORRECT</v>
      </c>
      <c r="AF135" s="68"/>
      <c r="AG135" s="68"/>
    </row>
    <row r="136" spans="1:33" ht="24">
      <c r="A136" s="88" t="s">
        <v>270</v>
      </c>
      <c r="B136" s="86">
        <v>4</v>
      </c>
      <c r="C136" s="75"/>
      <c r="D136" s="130"/>
      <c r="E136" s="140"/>
      <c r="F136" s="233"/>
      <c r="G136" s="202">
        <v>0</v>
      </c>
      <c r="H136" s="203">
        <v>0</v>
      </c>
      <c r="I136" s="204">
        <v>0</v>
      </c>
      <c r="J136" s="180">
        <f t="shared" si="87"/>
        <v>0</v>
      </c>
      <c r="K136" s="206">
        <v>0</v>
      </c>
      <c r="L136" s="167">
        <v>0</v>
      </c>
      <c r="M136" s="168">
        <f t="shared" si="71"/>
        <v>0</v>
      </c>
      <c r="N136" s="99">
        <f t="shared" si="81"/>
      </c>
      <c r="O136" s="99">
        <f t="shared" si="82"/>
      </c>
      <c r="P136" s="99">
        <f t="shared" si="83"/>
      </c>
      <c r="Q136" s="99">
        <f t="shared" si="84"/>
        <v>0</v>
      </c>
      <c r="R136" s="99">
        <f t="shared" si="85"/>
      </c>
      <c r="S136" s="99">
        <f t="shared" si="86"/>
      </c>
      <c r="T136" s="99" t="str">
        <f t="shared" si="72"/>
        <v>N/A</v>
      </c>
      <c r="U136" s="99" t="str">
        <f t="shared" si="73"/>
        <v>N/A</v>
      </c>
      <c r="V136" s="99" t="str">
        <f t="shared" si="74"/>
        <v>N/A</v>
      </c>
      <c r="W136" s="99" t="str">
        <f t="shared" si="75"/>
        <v>ERROR 1</v>
      </c>
      <c r="X136" s="99" t="str">
        <f t="shared" si="76"/>
        <v>N/A</v>
      </c>
      <c r="Y136" s="99" t="str">
        <f t="shared" si="77"/>
        <v>N/A</v>
      </c>
      <c r="Z136" s="99" t="str">
        <f t="shared" si="88"/>
        <v>CORRECT</v>
      </c>
      <c r="AA136" s="99" t="str">
        <f t="shared" si="89"/>
        <v>CORRECT</v>
      </c>
      <c r="AB136" s="99" t="str">
        <f t="shared" si="90"/>
        <v>CORRECT</v>
      </c>
      <c r="AC136" s="99" t="str">
        <f t="shared" si="91"/>
        <v>CORRECT</v>
      </c>
      <c r="AD136" s="99" t="str">
        <f t="shared" si="92"/>
        <v>CORRECT</v>
      </c>
      <c r="AE136" s="99" t="str">
        <f t="shared" si="93"/>
        <v>CORRECT</v>
      </c>
      <c r="AF136" s="68"/>
      <c r="AG136" s="68"/>
    </row>
    <row r="137" spans="1:33" ht="15">
      <c r="A137" s="88" t="s">
        <v>271</v>
      </c>
      <c r="B137" s="86">
        <v>4</v>
      </c>
      <c r="C137" s="75"/>
      <c r="D137" s="130"/>
      <c r="E137" s="140"/>
      <c r="F137" s="233"/>
      <c r="G137" s="202">
        <v>0</v>
      </c>
      <c r="H137" s="203">
        <v>0</v>
      </c>
      <c r="I137" s="204">
        <v>0</v>
      </c>
      <c r="J137" s="180">
        <f t="shared" si="87"/>
        <v>0</v>
      </c>
      <c r="K137" s="206">
        <v>0</v>
      </c>
      <c r="L137" s="167">
        <v>0</v>
      </c>
      <c r="M137" s="168">
        <f aca="true" t="shared" si="94" ref="M137:M157">SUM(G137:L137)</f>
        <v>0</v>
      </c>
      <c r="N137" s="99">
        <f t="shared" si="81"/>
      </c>
      <c r="O137" s="99">
        <f t="shared" si="82"/>
      </c>
      <c r="P137" s="99">
        <f t="shared" si="83"/>
      </c>
      <c r="Q137" s="99">
        <f t="shared" si="84"/>
        <v>0</v>
      </c>
      <c r="R137" s="99">
        <f t="shared" si="85"/>
      </c>
      <c r="S137" s="99">
        <f t="shared" si="86"/>
      </c>
      <c r="T137" s="99" t="str">
        <f t="shared" si="72"/>
        <v>N/A</v>
      </c>
      <c r="U137" s="99" t="str">
        <f t="shared" si="73"/>
        <v>N/A</v>
      </c>
      <c r="V137" s="99" t="str">
        <f t="shared" si="74"/>
        <v>N/A</v>
      </c>
      <c r="W137" s="99" t="str">
        <f t="shared" si="75"/>
        <v>ERROR 1</v>
      </c>
      <c r="X137" s="99" t="str">
        <f t="shared" si="76"/>
        <v>N/A</v>
      </c>
      <c r="Y137" s="99" t="str">
        <f t="shared" si="77"/>
        <v>N/A</v>
      </c>
      <c r="Z137" s="99" t="str">
        <f t="shared" si="88"/>
        <v>CORRECT</v>
      </c>
      <c r="AA137" s="99" t="str">
        <f t="shared" si="89"/>
        <v>CORRECT</v>
      </c>
      <c r="AB137" s="99" t="str">
        <f t="shared" si="90"/>
        <v>CORRECT</v>
      </c>
      <c r="AC137" s="99" t="str">
        <f t="shared" si="91"/>
        <v>CORRECT</v>
      </c>
      <c r="AD137" s="99" t="str">
        <f t="shared" si="92"/>
        <v>CORRECT</v>
      </c>
      <c r="AE137" s="99" t="str">
        <f t="shared" si="93"/>
        <v>CORRECT</v>
      </c>
      <c r="AF137" s="68"/>
      <c r="AG137" s="68"/>
    </row>
    <row r="138" spans="1:33" ht="15">
      <c r="A138" s="88" t="s">
        <v>272</v>
      </c>
      <c r="B138" s="86">
        <v>4</v>
      </c>
      <c r="C138" s="75"/>
      <c r="D138" s="130"/>
      <c r="E138" s="140"/>
      <c r="F138" s="233"/>
      <c r="G138" s="202">
        <v>0</v>
      </c>
      <c r="H138" s="203">
        <v>0</v>
      </c>
      <c r="I138" s="204">
        <v>0</v>
      </c>
      <c r="J138" s="180">
        <f t="shared" si="87"/>
        <v>0</v>
      </c>
      <c r="K138" s="206">
        <v>0</v>
      </c>
      <c r="L138" s="167">
        <v>0</v>
      </c>
      <c r="M138" s="168">
        <f t="shared" si="94"/>
        <v>0</v>
      </c>
      <c r="N138" s="99">
        <f t="shared" si="81"/>
      </c>
      <c r="O138" s="99">
        <f t="shared" si="82"/>
      </c>
      <c r="P138" s="99">
        <f t="shared" si="83"/>
      </c>
      <c r="Q138" s="99">
        <f t="shared" si="84"/>
        <v>0</v>
      </c>
      <c r="R138" s="99">
        <f t="shared" si="85"/>
      </c>
      <c r="S138" s="99">
        <f t="shared" si="86"/>
      </c>
      <c r="T138" s="99" t="str">
        <f t="shared" si="72"/>
        <v>N/A</v>
      </c>
      <c r="U138" s="99" t="str">
        <f t="shared" si="73"/>
        <v>N/A</v>
      </c>
      <c r="V138" s="99" t="str">
        <f t="shared" si="74"/>
        <v>N/A</v>
      </c>
      <c r="W138" s="99" t="str">
        <f t="shared" si="75"/>
        <v>ERROR 1</v>
      </c>
      <c r="X138" s="99" t="str">
        <f t="shared" si="76"/>
        <v>N/A</v>
      </c>
      <c r="Y138" s="99" t="str">
        <f t="shared" si="77"/>
        <v>N/A</v>
      </c>
      <c r="Z138" s="99" t="str">
        <f t="shared" si="88"/>
        <v>CORRECT</v>
      </c>
      <c r="AA138" s="99" t="str">
        <f t="shared" si="89"/>
        <v>CORRECT</v>
      </c>
      <c r="AB138" s="99" t="str">
        <f t="shared" si="90"/>
        <v>CORRECT</v>
      </c>
      <c r="AC138" s="99" t="str">
        <f t="shared" si="91"/>
        <v>CORRECT</v>
      </c>
      <c r="AD138" s="99" t="str">
        <f t="shared" si="92"/>
        <v>CORRECT</v>
      </c>
      <c r="AE138" s="99" t="str">
        <f t="shared" si="93"/>
        <v>CORRECT</v>
      </c>
      <c r="AF138" s="68"/>
      <c r="AG138" s="68"/>
    </row>
    <row r="139" spans="1:33" ht="24">
      <c r="A139" s="88" t="s">
        <v>273</v>
      </c>
      <c r="B139" s="86">
        <v>4</v>
      </c>
      <c r="C139" s="75"/>
      <c r="D139" s="130"/>
      <c r="E139" s="140"/>
      <c r="F139" s="233"/>
      <c r="G139" s="202">
        <v>0</v>
      </c>
      <c r="H139" s="203">
        <v>0</v>
      </c>
      <c r="I139" s="204">
        <v>0</v>
      </c>
      <c r="J139" s="180">
        <f t="shared" si="87"/>
        <v>0</v>
      </c>
      <c r="K139" s="206">
        <v>0</v>
      </c>
      <c r="L139" s="167">
        <v>0</v>
      </c>
      <c r="M139" s="168">
        <f t="shared" si="94"/>
        <v>0</v>
      </c>
      <c r="N139" s="99">
        <f t="shared" si="81"/>
      </c>
      <c r="O139" s="99">
        <f t="shared" si="82"/>
      </c>
      <c r="P139" s="99">
        <f t="shared" si="83"/>
      </c>
      <c r="Q139" s="99">
        <f t="shared" si="84"/>
        <v>0</v>
      </c>
      <c r="R139" s="99">
        <f t="shared" si="85"/>
      </c>
      <c r="S139" s="99">
        <f t="shared" si="86"/>
      </c>
      <c r="T139" s="99" t="str">
        <f t="shared" si="72"/>
        <v>N/A</v>
      </c>
      <c r="U139" s="99" t="str">
        <f t="shared" si="73"/>
        <v>N/A</v>
      </c>
      <c r="V139" s="99" t="str">
        <f t="shared" si="74"/>
        <v>N/A</v>
      </c>
      <c r="W139" s="99" t="str">
        <f t="shared" si="75"/>
        <v>ERROR 1</v>
      </c>
      <c r="X139" s="99" t="str">
        <f t="shared" si="76"/>
        <v>N/A</v>
      </c>
      <c r="Y139" s="99" t="str">
        <f t="shared" si="77"/>
        <v>N/A</v>
      </c>
      <c r="Z139" s="99" t="str">
        <f t="shared" si="88"/>
        <v>CORRECT</v>
      </c>
      <c r="AA139" s="99" t="str">
        <f t="shared" si="89"/>
        <v>CORRECT</v>
      </c>
      <c r="AB139" s="99" t="str">
        <f t="shared" si="90"/>
        <v>CORRECT</v>
      </c>
      <c r="AC139" s="99" t="str">
        <f t="shared" si="91"/>
        <v>CORRECT</v>
      </c>
      <c r="AD139" s="99" t="str">
        <f t="shared" si="92"/>
        <v>CORRECT</v>
      </c>
      <c r="AE139" s="99" t="str">
        <f t="shared" si="93"/>
        <v>CORRECT</v>
      </c>
      <c r="AF139" s="68"/>
      <c r="AG139" s="68"/>
    </row>
    <row r="140" spans="1:33" ht="15">
      <c r="A140" s="88" t="s">
        <v>274</v>
      </c>
      <c r="B140" s="86">
        <v>4</v>
      </c>
      <c r="C140" s="75"/>
      <c r="D140" s="130"/>
      <c r="E140" s="140"/>
      <c r="F140" s="233"/>
      <c r="G140" s="202">
        <v>0</v>
      </c>
      <c r="H140" s="203">
        <v>0</v>
      </c>
      <c r="I140" s="204">
        <v>0</v>
      </c>
      <c r="J140" s="180">
        <f t="shared" si="87"/>
        <v>0</v>
      </c>
      <c r="K140" s="206">
        <v>0</v>
      </c>
      <c r="L140" s="167">
        <v>0</v>
      </c>
      <c r="M140" s="168">
        <f t="shared" si="94"/>
        <v>0</v>
      </c>
      <c r="N140" s="99">
        <f t="shared" si="81"/>
      </c>
      <c r="O140" s="99">
        <f t="shared" si="82"/>
      </c>
      <c r="P140" s="99">
        <f t="shared" si="83"/>
      </c>
      <c r="Q140" s="99">
        <f t="shared" si="84"/>
        <v>0</v>
      </c>
      <c r="R140" s="99">
        <f t="shared" si="85"/>
      </c>
      <c r="S140" s="99">
        <f t="shared" si="86"/>
      </c>
      <c r="T140" s="99" t="str">
        <f t="shared" si="72"/>
        <v>N/A</v>
      </c>
      <c r="U140" s="99" t="str">
        <f t="shared" si="73"/>
        <v>N/A</v>
      </c>
      <c r="V140" s="99" t="str">
        <f t="shared" si="74"/>
        <v>N/A</v>
      </c>
      <c r="W140" s="99" t="str">
        <f t="shared" si="75"/>
        <v>ERROR 1</v>
      </c>
      <c r="X140" s="99" t="str">
        <f t="shared" si="76"/>
        <v>N/A</v>
      </c>
      <c r="Y140" s="99" t="str">
        <f t="shared" si="77"/>
        <v>N/A</v>
      </c>
      <c r="Z140" s="99" t="str">
        <f t="shared" si="88"/>
        <v>CORRECT</v>
      </c>
      <c r="AA140" s="99" t="str">
        <f t="shared" si="89"/>
        <v>CORRECT</v>
      </c>
      <c r="AB140" s="99" t="str">
        <f t="shared" si="90"/>
        <v>CORRECT</v>
      </c>
      <c r="AC140" s="99" t="str">
        <f t="shared" si="91"/>
        <v>CORRECT</v>
      </c>
      <c r="AD140" s="99" t="str">
        <f t="shared" si="92"/>
        <v>CORRECT</v>
      </c>
      <c r="AE140" s="99" t="str">
        <f t="shared" si="93"/>
        <v>CORRECT</v>
      </c>
      <c r="AF140" s="68"/>
      <c r="AG140" s="68"/>
    </row>
    <row r="141" spans="1:33" ht="15">
      <c r="A141" s="88" t="s">
        <v>275</v>
      </c>
      <c r="B141" s="86">
        <v>4</v>
      </c>
      <c r="C141" s="75"/>
      <c r="D141" s="130"/>
      <c r="E141" s="140"/>
      <c r="F141" s="233"/>
      <c r="G141" s="202">
        <v>0</v>
      </c>
      <c r="H141" s="203">
        <v>0</v>
      </c>
      <c r="I141" s="204">
        <v>0</v>
      </c>
      <c r="J141" s="180">
        <f t="shared" si="87"/>
        <v>0</v>
      </c>
      <c r="K141" s="206">
        <v>0</v>
      </c>
      <c r="L141" s="167">
        <v>0</v>
      </c>
      <c r="M141" s="168">
        <f t="shared" si="94"/>
        <v>0</v>
      </c>
      <c r="N141" s="99">
        <f t="shared" si="81"/>
      </c>
      <c r="O141" s="99">
        <f t="shared" si="82"/>
      </c>
      <c r="P141" s="99">
        <f t="shared" si="83"/>
      </c>
      <c r="Q141" s="99">
        <f t="shared" si="84"/>
        <v>0</v>
      </c>
      <c r="R141" s="99">
        <f t="shared" si="85"/>
      </c>
      <c r="S141" s="99">
        <f t="shared" si="86"/>
      </c>
      <c r="T141" s="99" t="str">
        <f aca="true" t="shared" si="95" ref="T141:T204">IF(AND(C141="Yes",E141=""),"CORRECT",IF(C141="No","CORRECT",IF(B141=1,"ERROR 1","N/A")))</f>
        <v>N/A</v>
      </c>
      <c r="U141" s="99" t="str">
        <f aca="true" t="shared" si="96" ref="U141:U204">IF(AND(C141="Yes",E141=""),"CORRECT",IF(C141="No","CORRECT",IF(B141=2,"ERROR 1","N/A")))</f>
        <v>N/A</v>
      </c>
      <c r="V141" s="99" t="str">
        <f aca="true" t="shared" si="97" ref="V141:V204">IF(AND(C141="Yes",E141=""),"CORRECT",IF(C141="No","CORRECT",IF(B141=3,"ERROR 1","N/A")))</f>
        <v>N/A</v>
      </c>
      <c r="W141" s="99" t="str">
        <f aca="true" t="shared" si="98" ref="W141:W204">IF(AND(C141="Yes",E141=""),"CORRECT",IF(C141="No","CORRECT",IF(B141=4,"ERROR 1","N/A")))</f>
        <v>ERROR 1</v>
      </c>
      <c r="X141" s="99" t="str">
        <f aca="true" t="shared" si="99" ref="X141:X204">IF(AND(C141="Yes",E141=""),"CORRECT",IF(C141="No","CORRECT",IF(B141=5,"ERROR 1","N/A")))</f>
        <v>N/A</v>
      </c>
      <c r="Y141" s="99" t="str">
        <f aca="true" t="shared" si="100" ref="Y141:Y204">IF(AND(C141="Yes",E141=""),"CORRECT",IF(C141="No","CORRECT",IF(B141=6,"ERROR 1","N/A")))</f>
        <v>N/A</v>
      </c>
      <c r="Z141" s="99" t="str">
        <f t="shared" si="88"/>
        <v>CORRECT</v>
      </c>
      <c r="AA141" s="99" t="str">
        <f t="shared" si="89"/>
        <v>CORRECT</v>
      </c>
      <c r="AB141" s="99" t="str">
        <f t="shared" si="90"/>
        <v>CORRECT</v>
      </c>
      <c r="AC141" s="99" t="str">
        <f t="shared" si="91"/>
        <v>CORRECT</v>
      </c>
      <c r="AD141" s="99" t="str">
        <f t="shared" si="92"/>
        <v>CORRECT</v>
      </c>
      <c r="AE141" s="99" t="str">
        <f t="shared" si="93"/>
        <v>CORRECT</v>
      </c>
      <c r="AF141" s="68"/>
      <c r="AG141" s="68"/>
    </row>
    <row r="142" spans="1:33" ht="37.5" customHeight="1">
      <c r="A142" s="88" t="s">
        <v>276</v>
      </c>
      <c r="B142" s="86">
        <v>4</v>
      </c>
      <c r="C142" s="75"/>
      <c r="D142" s="130"/>
      <c r="E142" s="140"/>
      <c r="F142" s="233"/>
      <c r="G142" s="202">
        <v>0</v>
      </c>
      <c r="H142" s="203">
        <v>0</v>
      </c>
      <c r="I142" s="204">
        <v>0</v>
      </c>
      <c r="J142" s="180">
        <f t="shared" si="87"/>
        <v>0</v>
      </c>
      <c r="K142" s="206">
        <v>0</v>
      </c>
      <c r="L142" s="167">
        <v>0</v>
      </c>
      <c r="M142" s="168">
        <f t="shared" si="94"/>
        <v>0</v>
      </c>
      <c r="N142" s="99">
        <f t="shared" si="81"/>
      </c>
      <c r="O142" s="99">
        <f t="shared" si="82"/>
      </c>
      <c r="P142" s="99">
        <f t="shared" si="83"/>
      </c>
      <c r="Q142" s="99">
        <f t="shared" si="84"/>
        <v>0</v>
      </c>
      <c r="R142" s="99">
        <f t="shared" si="85"/>
      </c>
      <c r="S142" s="99">
        <f t="shared" si="86"/>
      </c>
      <c r="T142" s="99" t="str">
        <f t="shared" si="95"/>
        <v>N/A</v>
      </c>
      <c r="U142" s="99" t="str">
        <f t="shared" si="96"/>
        <v>N/A</v>
      </c>
      <c r="V142" s="99" t="str">
        <f t="shared" si="97"/>
        <v>N/A</v>
      </c>
      <c r="W142" s="99" t="str">
        <f t="shared" si="98"/>
        <v>ERROR 1</v>
      </c>
      <c r="X142" s="99" t="str">
        <f t="shared" si="99"/>
        <v>N/A</v>
      </c>
      <c r="Y142" s="99" t="str">
        <f t="shared" si="100"/>
        <v>N/A</v>
      </c>
      <c r="Z142" s="99" t="str">
        <f t="shared" si="88"/>
        <v>CORRECT</v>
      </c>
      <c r="AA142" s="99" t="str">
        <f t="shared" si="89"/>
        <v>CORRECT</v>
      </c>
      <c r="AB142" s="99" t="str">
        <f t="shared" si="90"/>
        <v>CORRECT</v>
      </c>
      <c r="AC142" s="99" t="str">
        <f t="shared" si="91"/>
        <v>CORRECT</v>
      </c>
      <c r="AD142" s="99" t="str">
        <f t="shared" si="92"/>
        <v>CORRECT</v>
      </c>
      <c r="AE142" s="99" t="str">
        <f t="shared" si="93"/>
        <v>CORRECT</v>
      </c>
      <c r="AF142" s="68"/>
      <c r="AG142" s="68"/>
    </row>
    <row r="143" spans="1:33" ht="15">
      <c r="A143" s="88" t="s">
        <v>277</v>
      </c>
      <c r="B143" s="86">
        <v>4</v>
      </c>
      <c r="C143" s="75"/>
      <c r="D143" s="130"/>
      <c r="E143" s="140"/>
      <c r="F143" s="233"/>
      <c r="G143" s="202">
        <v>0</v>
      </c>
      <c r="H143" s="203">
        <v>0</v>
      </c>
      <c r="I143" s="204">
        <v>0</v>
      </c>
      <c r="J143" s="180">
        <f t="shared" si="87"/>
        <v>0</v>
      </c>
      <c r="K143" s="206">
        <v>0</v>
      </c>
      <c r="L143" s="167">
        <v>0</v>
      </c>
      <c r="M143" s="168">
        <f t="shared" si="94"/>
        <v>0</v>
      </c>
      <c r="N143" s="99">
        <f t="shared" si="81"/>
      </c>
      <c r="O143" s="99">
        <f t="shared" si="82"/>
      </c>
      <c r="P143" s="99">
        <f t="shared" si="83"/>
      </c>
      <c r="Q143" s="99">
        <f t="shared" si="84"/>
        <v>0</v>
      </c>
      <c r="R143" s="99">
        <f t="shared" si="85"/>
      </c>
      <c r="S143" s="99">
        <f t="shared" si="86"/>
      </c>
      <c r="T143" s="99" t="str">
        <f t="shared" si="95"/>
        <v>N/A</v>
      </c>
      <c r="U143" s="99" t="str">
        <f t="shared" si="96"/>
        <v>N/A</v>
      </c>
      <c r="V143" s="99" t="str">
        <f t="shared" si="97"/>
        <v>N/A</v>
      </c>
      <c r="W143" s="99" t="str">
        <f t="shared" si="98"/>
        <v>ERROR 1</v>
      </c>
      <c r="X143" s="99" t="str">
        <f t="shared" si="99"/>
        <v>N/A</v>
      </c>
      <c r="Y143" s="99" t="str">
        <f t="shared" si="100"/>
        <v>N/A</v>
      </c>
      <c r="Z143" s="99" t="str">
        <f t="shared" si="88"/>
        <v>CORRECT</v>
      </c>
      <c r="AA143" s="99" t="str">
        <f t="shared" si="89"/>
        <v>CORRECT</v>
      </c>
      <c r="AB143" s="99" t="str">
        <f t="shared" si="90"/>
        <v>CORRECT</v>
      </c>
      <c r="AC143" s="99" t="str">
        <f t="shared" si="91"/>
        <v>CORRECT</v>
      </c>
      <c r="AD143" s="99" t="str">
        <f t="shared" si="92"/>
        <v>CORRECT</v>
      </c>
      <c r="AE143" s="99" t="str">
        <f t="shared" si="93"/>
        <v>CORRECT</v>
      </c>
      <c r="AF143" s="68"/>
      <c r="AG143" s="68"/>
    </row>
    <row r="144" spans="1:33" ht="15">
      <c r="A144" s="88" t="s">
        <v>278</v>
      </c>
      <c r="B144" s="86">
        <v>4</v>
      </c>
      <c r="C144" s="75"/>
      <c r="D144" s="130"/>
      <c r="E144" s="140"/>
      <c r="F144" s="233"/>
      <c r="G144" s="202">
        <v>0</v>
      </c>
      <c r="H144" s="203">
        <v>0</v>
      </c>
      <c r="I144" s="204">
        <v>0</v>
      </c>
      <c r="J144" s="180">
        <f t="shared" si="87"/>
        <v>0</v>
      </c>
      <c r="K144" s="206">
        <v>0</v>
      </c>
      <c r="L144" s="167">
        <v>0</v>
      </c>
      <c r="M144" s="168">
        <f t="shared" si="94"/>
        <v>0</v>
      </c>
      <c r="N144" s="99">
        <f t="shared" si="81"/>
      </c>
      <c r="O144" s="99">
        <f t="shared" si="82"/>
      </c>
      <c r="P144" s="99">
        <f t="shared" si="83"/>
      </c>
      <c r="Q144" s="99">
        <f t="shared" si="84"/>
        <v>0</v>
      </c>
      <c r="R144" s="99">
        <f t="shared" si="85"/>
      </c>
      <c r="S144" s="99">
        <f t="shared" si="86"/>
      </c>
      <c r="T144" s="99" t="str">
        <f t="shared" si="95"/>
        <v>N/A</v>
      </c>
      <c r="U144" s="99" t="str">
        <f t="shared" si="96"/>
        <v>N/A</v>
      </c>
      <c r="V144" s="99" t="str">
        <f t="shared" si="97"/>
        <v>N/A</v>
      </c>
      <c r="W144" s="99" t="str">
        <f t="shared" si="98"/>
        <v>ERROR 1</v>
      </c>
      <c r="X144" s="99" t="str">
        <f t="shared" si="99"/>
        <v>N/A</v>
      </c>
      <c r="Y144" s="99" t="str">
        <f t="shared" si="100"/>
        <v>N/A</v>
      </c>
      <c r="Z144" s="99" t="str">
        <f t="shared" si="88"/>
        <v>CORRECT</v>
      </c>
      <c r="AA144" s="99" t="str">
        <f t="shared" si="89"/>
        <v>CORRECT</v>
      </c>
      <c r="AB144" s="99" t="str">
        <f t="shared" si="90"/>
        <v>CORRECT</v>
      </c>
      <c r="AC144" s="99" t="str">
        <f t="shared" si="91"/>
        <v>CORRECT</v>
      </c>
      <c r="AD144" s="99" t="str">
        <f t="shared" si="92"/>
        <v>CORRECT</v>
      </c>
      <c r="AE144" s="99" t="str">
        <f t="shared" si="93"/>
        <v>CORRECT</v>
      </c>
      <c r="AF144" s="68"/>
      <c r="AG144" s="68"/>
    </row>
    <row r="145" spans="1:33" ht="15">
      <c r="A145" s="88" t="s">
        <v>279</v>
      </c>
      <c r="B145" s="86">
        <v>4</v>
      </c>
      <c r="C145" s="75"/>
      <c r="D145" s="130"/>
      <c r="E145" s="140"/>
      <c r="F145" s="233"/>
      <c r="G145" s="202">
        <v>0</v>
      </c>
      <c r="H145" s="203">
        <v>0</v>
      </c>
      <c r="I145" s="204">
        <v>0</v>
      </c>
      <c r="J145" s="180">
        <f t="shared" si="87"/>
        <v>0</v>
      </c>
      <c r="K145" s="206">
        <v>0</v>
      </c>
      <c r="L145" s="167">
        <v>0</v>
      </c>
      <c r="M145" s="168">
        <f t="shared" si="94"/>
        <v>0</v>
      </c>
      <c r="N145" s="99">
        <f t="shared" si="81"/>
      </c>
      <c r="O145" s="99">
        <f t="shared" si="82"/>
      </c>
      <c r="P145" s="99">
        <f t="shared" si="83"/>
      </c>
      <c r="Q145" s="99">
        <f t="shared" si="84"/>
        <v>0</v>
      </c>
      <c r="R145" s="99">
        <f t="shared" si="85"/>
      </c>
      <c r="S145" s="99">
        <f t="shared" si="86"/>
      </c>
      <c r="T145" s="99" t="str">
        <f t="shared" si="95"/>
        <v>N/A</v>
      </c>
      <c r="U145" s="99" t="str">
        <f t="shared" si="96"/>
        <v>N/A</v>
      </c>
      <c r="V145" s="99" t="str">
        <f t="shared" si="97"/>
        <v>N/A</v>
      </c>
      <c r="W145" s="99" t="str">
        <f t="shared" si="98"/>
        <v>ERROR 1</v>
      </c>
      <c r="X145" s="99" t="str">
        <f t="shared" si="99"/>
        <v>N/A</v>
      </c>
      <c r="Y145" s="99" t="str">
        <f t="shared" si="100"/>
        <v>N/A</v>
      </c>
      <c r="Z145" s="99" t="str">
        <f t="shared" si="88"/>
        <v>CORRECT</v>
      </c>
      <c r="AA145" s="99" t="str">
        <f t="shared" si="89"/>
        <v>CORRECT</v>
      </c>
      <c r="AB145" s="99" t="str">
        <f t="shared" si="90"/>
        <v>CORRECT</v>
      </c>
      <c r="AC145" s="99" t="str">
        <f t="shared" si="91"/>
        <v>CORRECT</v>
      </c>
      <c r="AD145" s="99" t="str">
        <f t="shared" si="92"/>
        <v>CORRECT</v>
      </c>
      <c r="AE145" s="99" t="str">
        <f t="shared" si="93"/>
        <v>CORRECT</v>
      </c>
      <c r="AF145" s="68"/>
      <c r="AG145" s="68"/>
    </row>
    <row r="146" spans="1:33" ht="15">
      <c r="A146" s="88" t="s">
        <v>280</v>
      </c>
      <c r="B146" s="86">
        <v>4</v>
      </c>
      <c r="C146" s="75"/>
      <c r="D146" s="130"/>
      <c r="E146" s="140"/>
      <c r="F146" s="233"/>
      <c r="G146" s="202">
        <v>0</v>
      </c>
      <c r="H146" s="203">
        <v>0</v>
      </c>
      <c r="I146" s="204">
        <v>0</v>
      </c>
      <c r="J146" s="180">
        <f t="shared" si="87"/>
        <v>0</v>
      </c>
      <c r="K146" s="206">
        <v>0</v>
      </c>
      <c r="L146" s="167">
        <v>0</v>
      </c>
      <c r="M146" s="168">
        <f t="shared" si="94"/>
        <v>0</v>
      </c>
      <c r="N146" s="99">
        <f t="shared" si="81"/>
      </c>
      <c r="O146" s="99">
        <f t="shared" si="82"/>
      </c>
      <c r="P146" s="99">
        <f t="shared" si="83"/>
      </c>
      <c r="Q146" s="99">
        <f t="shared" si="84"/>
        <v>0</v>
      </c>
      <c r="R146" s="99">
        <f t="shared" si="85"/>
      </c>
      <c r="S146" s="99">
        <f t="shared" si="86"/>
      </c>
      <c r="T146" s="99" t="str">
        <f t="shared" si="95"/>
        <v>N/A</v>
      </c>
      <c r="U146" s="99" t="str">
        <f t="shared" si="96"/>
        <v>N/A</v>
      </c>
      <c r="V146" s="99" t="str">
        <f t="shared" si="97"/>
        <v>N/A</v>
      </c>
      <c r="W146" s="99" t="str">
        <f t="shared" si="98"/>
        <v>ERROR 1</v>
      </c>
      <c r="X146" s="99" t="str">
        <f t="shared" si="99"/>
        <v>N/A</v>
      </c>
      <c r="Y146" s="99" t="str">
        <f t="shared" si="100"/>
        <v>N/A</v>
      </c>
      <c r="Z146" s="99" t="str">
        <f t="shared" si="88"/>
        <v>CORRECT</v>
      </c>
      <c r="AA146" s="99" t="str">
        <f t="shared" si="89"/>
        <v>CORRECT</v>
      </c>
      <c r="AB146" s="99" t="str">
        <f t="shared" si="90"/>
        <v>CORRECT</v>
      </c>
      <c r="AC146" s="99" t="str">
        <f t="shared" si="91"/>
        <v>CORRECT</v>
      </c>
      <c r="AD146" s="99" t="str">
        <f t="shared" si="92"/>
        <v>CORRECT</v>
      </c>
      <c r="AE146" s="99" t="str">
        <f t="shared" si="93"/>
        <v>CORRECT</v>
      </c>
      <c r="AF146" s="68"/>
      <c r="AG146" s="68"/>
    </row>
    <row r="147" spans="1:33" ht="24">
      <c r="A147" s="88" t="s">
        <v>281</v>
      </c>
      <c r="B147" s="86">
        <v>4</v>
      </c>
      <c r="C147" s="75"/>
      <c r="D147" s="130"/>
      <c r="E147" s="140"/>
      <c r="F147" s="233"/>
      <c r="G147" s="202">
        <v>0</v>
      </c>
      <c r="H147" s="203">
        <v>0</v>
      </c>
      <c r="I147" s="204">
        <v>0</v>
      </c>
      <c r="J147" s="180">
        <f t="shared" si="87"/>
        <v>0</v>
      </c>
      <c r="K147" s="206">
        <v>0</v>
      </c>
      <c r="L147" s="167">
        <v>0</v>
      </c>
      <c r="M147" s="168">
        <f t="shared" si="94"/>
        <v>0</v>
      </c>
      <c r="N147" s="99">
        <f t="shared" si="81"/>
      </c>
      <c r="O147" s="99">
        <f t="shared" si="82"/>
      </c>
      <c r="P147" s="99">
        <f t="shared" si="83"/>
      </c>
      <c r="Q147" s="99">
        <f t="shared" si="84"/>
        <v>0</v>
      </c>
      <c r="R147" s="99">
        <f t="shared" si="85"/>
      </c>
      <c r="S147" s="99">
        <f t="shared" si="86"/>
      </c>
      <c r="T147" s="99" t="str">
        <f t="shared" si="95"/>
        <v>N/A</v>
      </c>
      <c r="U147" s="99" t="str">
        <f t="shared" si="96"/>
        <v>N/A</v>
      </c>
      <c r="V147" s="99" t="str">
        <f t="shared" si="97"/>
        <v>N/A</v>
      </c>
      <c r="W147" s="99" t="str">
        <f t="shared" si="98"/>
        <v>ERROR 1</v>
      </c>
      <c r="X147" s="99" t="str">
        <f t="shared" si="99"/>
        <v>N/A</v>
      </c>
      <c r="Y147" s="99" t="str">
        <f t="shared" si="100"/>
        <v>N/A</v>
      </c>
      <c r="Z147" s="99" t="str">
        <f t="shared" si="88"/>
        <v>CORRECT</v>
      </c>
      <c r="AA147" s="99" t="str">
        <f t="shared" si="89"/>
        <v>CORRECT</v>
      </c>
      <c r="AB147" s="99" t="str">
        <f t="shared" si="90"/>
        <v>CORRECT</v>
      </c>
      <c r="AC147" s="99" t="str">
        <f t="shared" si="91"/>
        <v>CORRECT</v>
      </c>
      <c r="AD147" s="99" t="str">
        <f t="shared" si="92"/>
        <v>CORRECT</v>
      </c>
      <c r="AE147" s="99" t="str">
        <f t="shared" si="93"/>
        <v>CORRECT</v>
      </c>
      <c r="AF147" s="68"/>
      <c r="AG147" s="68"/>
    </row>
    <row r="148" spans="1:33" s="60" customFormat="1" ht="54" customHeight="1">
      <c r="A148" s="88" t="s">
        <v>87</v>
      </c>
      <c r="B148" s="89">
        <v>4</v>
      </c>
      <c r="C148" s="238"/>
      <c r="D148" s="239"/>
      <c r="E148" s="140"/>
      <c r="F148" s="237"/>
      <c r="G148" s="202">
        <v>0</v>
      </c>
      <c r="H148" s="203">
        <v>0</v>
      </c>
      <c r="I148" s="204">
        <v>0</v>
      </c>
      <c r="J148" s="180">
        <f t="shared" si="87"/>
        <v>0</v>
      </c>
      <c r="K148" s="206">
        <v>0</v>
      </c>
      <c r="L148" s="167">
        <v>0</v>
      </c>
      <c r="M148" s="168">
        <f t="shared" si="94"/>
        <v>0</v>
      </c>
      <c r="N148" s="99">
        <f t="shared" si="81"/>
      </c>
      <c r="O148" s="99">
        <f t="shared" si="82"/>
      </c>
      <c r="P148" s="99">
        <f t="shared" si="83"/>
      </c>
      <c r="Q148" s="99">
        <f t="shared" si="84"/>
        <v>0</v>
      </c>
      <c r="R148" s="99">
        <f t="shared" si="85"/>
      </c>
      <c r="S148" s="99">
        <f t="shared" si="86"/>
      </c>
      <c r="T148" s="99" t="str">
        <f t="shared" si="95"/>
        <v>N/A</v>
      </c>
      <c r="U148" s="99" t="str">
        <f t="shared" si="96"/>
        <v>N/A</v>
      </c>
      <c r="V148" s="99" t="str">
        <f t="shared" si="97"/>
        <v>N/A</v>
      </c>
      <c r="W148" s="99" t="str">
        <f t="shared" si="98"/>
        <v>ERROR 1</v>
      </c>
      <c r="X148" s="99" t="str">
        <f t="shared" si="99"/>
        <v>N/A</v>
      </c>
      <c r="Y148" s="99" t="str">
        <f t="shared" si="100"/>
        <v>N/A</v>
      </c>
      <c r="Z148" s="99" t="str">
        <f t="shared" si="88"/>
        <v>CORRECT</v>
      </c>
      <c r="AA148" s="99" t="str">
        <f t="shared" si="89"/>
        <v>CORRECT</v>
      </c>
      <c r="AB148" s="99" t="str">
        <f t="shared" si="90"/>
        <v>CORRECT</v>
      </c>
      <c r="AC148" s="99" t="str">
        <f t="shared" si="91"/>
        <v>CORRECT</v>
      </c>
      <c r="AD148" s="99" t="str">
        <f t="shared" si="92"/>
        <v>CORRECT</v>
      </c>
      <c r="AE148" s="99" t="str">
        <f t="shared" si="93"/>
        <v>CORRECT</v>
      </c>
      <c r="AF148" s="69"/>
      <c r="AG148" s="69"/>
    </row>
    <row r="149" spans="1:33" s="60" customFormat="1" ht="15">
      <c r="A149" s="83" t="s">
        <v>88</v>
      </c>
      <c r="B149" s="89">
        <v>4</v>
      </c>
      <c r="C149" s="238"/>
      <c r="D149" s="239"/>
      <c r="E149" s="140"/>
      <c r="F149" s="237"/>
      <c r="G149" s="202">
        <v>0</v>
      </c>
      <c r="H149" s="203">
        <v>0</v>
      </c>
      <c r="I149" s="204">
        <v>0</v>
      </c>
      <c r="J149" s="180">
        <f t="shared" si="87"/>
        <v>0</v>
      </c>
      <c r="K149" s="206">
        <v>0</v>
      </c>
      <c r="L149" s="167">
        <v>0</v>
      </c>
      <c r="M149" s="168">
        <f t="shared" si="94"/>
        <v>0</v>
      </c>
      <c r="N149" s="99">
        <f t="shared" si="81"/>
      </c>
      <c r="O149" s="99">
        <f t="shared" si="82"/>
      </c>
      <c r="P149" s="99">
        <f t="shared" si="83"/>
      </c>
      <c r="Q149" s="99">
        <f t="shared" si="84"/>
        <v>0</v>
      </c>
      <c r="R149" s="99">
        <f t="shared" si="85"/>
      </c>
      <c r="S149" s="99">
        <f t="shared" si="86"/>
      </c>
      <c r="T149" s="99" t="str">
        <f t="shared" si="95"/>
        <v>N/A</v>
      </c>
      <c r="U149" s="99" t="str">
        <f t="shared" si="96"/>
        <v>N/A</v>
      </c>
      <c r="V149" s="99" t="str">
        <f t="shared" si="97"/>
        <v>N/A</v>
      </c>
      <c r="W149" s="99" t="str">
        <f t="shared" si="98"/>
        <v>ERROR 1</v>
      </c>
      <c r="X149" s="99" t="str">
        <f t="shared" si="99"/>
        <v>N/A</v>
      </c>
      <c r="Y149" s="99" t="str">
        <f t="shared" si="100"/>
        <v>N/A</v>
      </c>
      <c r="Z149" s="99" t="str">
        <f t="shared" si="88"/>
        <v>CORRECT</v>
      </c>
      <c r="AA149" s="99" t="str">
        <f t="shared" si="89"/>
        <v>CORRECT</v>
      </c>
      <c r="AB149" s="99" t="str">
        <f t="shared" si="90"/>
        <v>CORRECT</v>
      </c>
      <c r="AC149" s="99" t="str">
        <f t="shared" si="91"/>
        <v>CORRECT</v>
      </c>
      <c r="AD149" s="99" t="str">
        <f t="shared" si="92"/>
        <v>CORRECT</v>
      </c>
      <c r="AE149" s="99" t="str">
        <f t="shared" si="93"/>
        <v>CORRECT</v>
      </c>
      <c r="AF149" s="69"/>
      <c r="AG149" s="69"/>
    </row>
    <row r="150" spans="1:33" s="60" customFormat="1" ht="24">
      <c r="A150" s="83" t="s">
        <v>89</v>
      </c>
      <c r="B150" s="89">
        <v>4</v>
      </c>
      <c r="C150" s="238"/>
      <c r="D150" s="239"/>
      <c r="E150" s="140"/>
      <c r="F150" s="237"/>
      <c r="G150" s="202">
        <v>0</v>
      </c>
      <c r="H150" s="203">
        <v>0</v>
      </c>
      <c r="I150" s="204">
        <v>0</v>
      </c>
      <c r="J150" s="180">
        <f t="shared" si="87"/>
        <v>0</v>
      </c>
      <c r="K150" s="206">
        <v>0</v>
      </c>
      <c r="L150" s="167">
        <v>0</v>
      </c>
      <c r="M150" s="168">
        <f t="shared" si="94"/>
        <v>0</v>
      </c>
      <c r="N150" s="99">
        <f t="shared" si="81"/>
      </c>
      <c r="O150" s="99">
        <f t="shared" si="82"/>
      </c>
      <c r="P150" s="99">
        <f t="shared" si="83"/>
      </c>
      <c r="Q150" s="99">
        <f t="shared" si="84"/>
        <v>0</v>
      </c>
      <c r="R150" s="99">
        <f t="shared" si="85"/>
      </c>
      <c r="S150" s="99">
        <f t="shared" si="86"/>
      </c>
      <c r="T150" s="99" t="str">
        <f t="shared" si="95"/>
        <v>N/A</v>
      </c>
      <c r="U150" s="99" t="str">
        <f t="shared" si="96"/>
        <v>N/A</v>
      </c>
      <c r="V150" s="99" t="str">
        <f t="shared" si="97"/>
        <v>N/A</v>
      </c>
      <c r="W150" s="99" t="str">
        <f t="shared" si="98"/>
        <v>ERROR 1</v>
      </c>
      <c r="X150" s="99" t="str">
        <f t="shared" si="99"/>
        <v>N/A</v>
      </c>
      <c r="Y150" s="99" t="str">
        <f t="shared" si="100"/>
        <v>N/A</v>
      </c>
      <c r="Z150" s="99" t="str">
        <f t="shared" si="88"/>
        <v>CORRECT</v>
      </c>
      <c r="AA150" s="99" t="str">
        <f t="shared" si="89"/>
        <v>CORRECT</v>
      </c>
      <c r="AB150" s="99" t="str">
        <f t="shared" si="90"/>
        <v>CORRECT</v>
      </c>
      <c r="AC150" s="99" t="str">
        <f t="shared" si="91"/>
        <v>CORRECT</v>
      </c>
      <c r="AD150" s="99" t="str">
        <f t="shared" si="92"/>
        <v>CORRECT</v>
      </c>
      <c r="AE150" s="99" t="str">
        <f t="shared" si="93"/>
        <v>CORRECT</v>
      </c>
      <c r="AF150" s="69"/>
      <c r="AG150" s="69"/>
    </row>
    <row r="151" spans="1:33" ht="36">
      <c r="A151" s="88" t="s">
        <v>282</v>
      </c>
      <c r="B151" s="89">
        <v>4</v>
      </c>
      <c r="C151" s="75"/>
      <c r="D151" s="130"/>
      <c r="E151" s="140"/>
      <c r="F151" s="233"/>
      <c r="G151" s="202">
        <v>0</v>
      </c>
      <c r="H151" s="203">
        <v>0</v>
      </c>
      <c r="I151" s="204">
        <v>0</v>
      </c>
      <c r="J151" s="180">
        <f t="shared" si="87"/>
        <v>0</v>
      </c>
      <c r="K151" s="206">
        <v>0</v>
      </c>
      <c r="L151" s="167">
        <v>0</v>
      </c>
      <c r="M151" s="168">
        <f t="shared" si="94"/>
        <v>0</v>
      </c>
      <c r="N151" s="99">
        <f t="shared" si="81"/>
      </c>
      <c r="O151" s="99">
        <f t="shared" si="82"/>
      </c>
      <c r="P151" s="99">
        <f t="shared" si="83"/>
      </c>
      <c r="Q151" s="99">
        <f t="shared" si="84"/>
        <v>0</v>
      </c>
      <c r="R151" s="99">
        <f t="shared" si="85"/>
      </c>
      <c r="S151" s="99">
        <f t="shared" si="86"/>
      </c>
      <c r="T151" s="99" t="str">
        <f t="shared" si="95"/>
        <v>N/A</v>
      </c>
      <c r="U151" s="99" t="str">
        <f t="shared" si="96"/>
        <v>N/A</v>
      </c>
      <c r="V151" s="99" t="str">
        <f t="shared" si="97"/>
        <v>N/A</v>
      </c>
      <c r="W151" s="99" t="str">
        <f t="shared" si="98"/>
        <v>ERROR 1</v>
      </c>
      <c r="X151" s="99" t="str">
        <f t="shared" si="99"/>
        <v>N/A</v>
      </c>
      <c r="Y151" s="99" t="str">
        <f t="shared" si="100"/>
        <v>N/A</v>
      </c>
      <c r="Z151" s="99" t="str">
        <f t="shared" si="88"/>
        <v>CORRECT</v>
      </c>
      <c r="AA151" s="99" t="str">
        <f t="shared" si="89"/>
        <v>CORRECT</v>
      </c>
      <c r="AB151" s="99" t="str">
        <f t="shared" si="90"/>
        <v>CORRECT</v>
      </c>
      <c r="AC151" s="99" t="str">
        <f t="shared" si="91"/>
        <v>CORRECT</v>
      </c>
      <c r="AD151" s="99" t="str">
        <f t="shared" si="92"/>
        <v>CORRECT</v>
      </c>
      <c r="AE151" s="99" t="str">
        <f t="shared" si="93"/>
        <v>CORRECT</v>
      </c>
      <c r="AF151" s="68"/>
      <c r="AG151" s="68"/>
    </row>
    <row r="152" spans="1:33" ht="24">
      <c r="A152" s="88" t="s">
        <v>283</v>
      </c>
      <c r="B152" s="89">
        <v>4</v>
      </c>
      <c r="C152" s="75"/>
      <c r="D152" s="130"/>
      <c r="E152" s="140"/>
      <c r="F152" s="233"/>
      <c r="G152" s="202">
        <v>0</v>
      </c>
      <c r="H152" s="203">
        <v>0</v>
      </c>
      <c r="I152" s="204">
        <v>0</v>
      </c>
      <c r="J152" s="180">
        <f t="shared" si="87"/>
        <v>0</v>
      </c>
      <c r="K152" s="206">
        <v>0</v>
      </c>
      <c r="L152" s="167">
        <v>0</v>
      </c>
      <c r="M152" s="168">
        <f t="shared" si="94"/>
        <v>0</v>
      </c>
      <c r="N152" s="99">
        <f t="shared" si="81"/>
      </c>
      <c r="O152" s="99">
        <f t="shared" si="82"/>
      </c>
      <c r="P152" s="99">
        <f t="shared" si="83"/>
      </c>
      <c r="Q152" s="99">
        <f t="shared" si="84"/>
        <v>0</v>
      </c>
      <c r="R152" s="99">
        <f t="shared" si="85"/>
      </c>
      <c r="S152" s="99">
        <f t="shared" si="86"/>
      </c>
      <c r="T152" s="99" t="str">
        <f t="shared" si="95"/>
        <v>N/A</v>
      </c>
      <c r="U152" s="99" t="str">
        <f t="shared" si="96"/>
        <v>N/A</v>
      </c>
      <c r="V152" s="99" t="str">
        <f t="shared" si="97"/>
        <v>N/A</v>
      </c>
      <c r="W152" s="99" t="str">
        <f t="shared" si="98"/>
        <v>ERROR 1</v>
      </c>
      <c r="X152" s="99" t="str">
        <f t="shared" si="99"/>
        <v>N/A</v>
      </c>
      <c r="Y152" s="99" t="str">
        <f t="shared" si="100"/>
        <v>N/A</v>
      </c>
      <c r="Z152" s="99" t="str">
        <f t="shared" si="88"/>
        <v>CORRECT</v>
      </c>
      <c r="AA152" s="99" t="str">
        <f t="shared" si="89"/>
        <v>CORRECT</v>
      </c>
      <c r="AB152" s="99" t="str">
        <f t="shared" si="90"/>
        <v>CORRECT</v>
      </c>
      <c r="AC152" s="99" t="str">
        <f t="shared" si="91"/>
        <v>CORRECT</v>
      </c>
      <c r="AD152" s="99" t="str">
        <f t="shared" si="92"/>
        <v>CORRECT</v>
      </c>
      <c r="AE152" s="99" t="str">
        <f t="shared" si="93"/>
        <v>CORRECT</v>
      </c>
      <c r="AF152" s="68"/>
      <c r="AG152" s="68"/>
    </row>
    <row r="153" spans="1:33" ht="24">
      <c r="A153" s="88" t="s">
        <v>284</v>
      </c>
      <c r="B153" s="89">
        <v>4</v>
      </c>
      <c r="C153" s="75"/>
      <c r="D153" s="130"/>
      <c r="E153" s="140"/>
      <c r="F153" s="233"/>
      <c r="G153" s="202">
        <v>0</v>
      </c>
      <c r="H153" s="203">
        <v>0</v>
      </c>
      <c r="I153" s="204">
        <v>0</v>
      </c>
      <c r="J153" s="180">
        <f t="shared" si="87"/>
        <v>0</v>
      </c>
      <c r="K153" s="206">
        <v>0</v>
      </c>
      <c r="L153" s="167">
        <v>0</v>
      </c>
      <c r="M153" s="168">
        <f t="shared" si="94"/>
        <v>0</v>
      </c>
      <c r="N153" s="99">
        <f t="shared" si="81"/>
      </c>
      <c r="O153" s="99">
        <f t="shared" si="82"/>
      </c>
      <c r="P153" s="99">
        <f t="shared" si="83"/>
      </c>
      <c r="Q153" s="99">
        <f t="shared" si="84"/>
        <v>0</v>
      </c>
      <c r="R153" s="99">
        <f t="shared" si="85"/>
      </c>
      <c r="S153" s="99">
        <f t="shared" si="86"/>
      </c>
      <c r="T153" s="99" t="str">
        <f t="shared" si="95"/>
        <v>N/A</v>
      </c>
      <c r="U153" s="99" t="str">
        <f t="shared" si="96"/>
        <v>N/A</v>
      </c>
      <c r="V153" s="99" t="str">
        <f t="shared" si="97"/>
        <v>N/A</v>
      </c>
      <c r="W153" s="99" t="str">
        <f t="shared" si="98"/>
        <v>ERROR 1</v>
      </c>
      <c r="X153" s="99" t="str">
        <f t="shared" si="99"/>
        <v>N/A</v>
      </c>
      <c r="Y153" s="99" t="str">
        <f t="shared" si="100"/>
        <v>N/A</v>
      </c>
      <c r="Z153" s="99" t="str">
        <f t="shared" si="88"/>
        <v>CORRECT</v>
      </c>
      <c r="AA153" s="99" t="str">
        <f t="shared" si="89"/>
        <v>CORRECT</v>
      </c>
      <c r="AB153" s="99" t="str">
        <f t="shared" si="90"/>
        <v>CORRECT</v>
      </c>
      <c r="AC153" s="99" t="str">
        <f t="shared" si="91"/>
        <v>CORRECT</v>
      </c>
      <c r="AD153" s="99" t="str">
        <f t="shared" si="92"/>
        <v>CORRECT</v>
      </c>
      <c r="AE153" s="99" t="str">
        <f t="shared" si="93"/>
        <v>CORRECT</v>
      </c>
      <c r="AF153" s="68"/>
      <c r="AG153" s="68"/>
    </row>
    <row r="154" spans="1:33" ht="24">
      <c r="A154" s="88" t="s">
        <v>285</v>
      </c>
      <c r="B154" s="89">
        <v>4</v>
      </c>
      <c r="C154" s="75"/>
      <c r="D154" s="130"/>
      <c r="E154" s="140"/>
      <c r="F154" s="233"/>
      <c r="G154" s="202">
        <v>0</v>
      </c>
      <c r="H154" s="203">
        <v>0</v>
      </c>
      <c r="I154" s="204">
        <v>0</v>
      </c>
      <c r="J154" s="180">
        <f t="shared" si="87"/>
        <v>0</v>
      </c>
      <c r="K154" s="206">
        <v>0</v>
      </c>
      <c r="L154" s="167">
        <v>0</v>
      </c>
      <c r="M154" s="168">
        <f t="shared" si="94"/>
        <v>0</v>
      </c>
      <c r="N154" s="99">
        <f t="shared" si="81"/>
      </c>
      <c r="O154" s="99">
        <f t="shared" si="82"/>
      </c>
      <c r="P154" s="99">
        <f t="shared" si="83"/>
      </c>
      <c r="Q154" s="99">
        <f t="shared" si="84"/>
        <v>0</v>
      </c>
      <c r="R154" s="99">
        <f t="shared" si="85"/>
      </c>
      <c r="S154" s="99">
        <f t="shared" si="86"/>
      </c>
      <c r="T154" s="99" t="str">
        <f t="shared" si="95"/>
        <v>N/A</v>
      </c>
      <c r="U154" s="99" t="str">
        <f t="shared" si="96"/>
        <v>N/A</v>
      </c>
      <c r="V154" s="99" t="str">
        <f t="shared" si="97"/>
        <v>N/A</v>
      </c>
      <c r="W154" s="99" t="str">
        <f t="shared" si="98"/>
        <v>ERROR 1</v>
      </c>
      <c r="X154" s="99" t="str">
        <f t="shared" si="99"/>
        <v>N/A</v>
      </c>
      <c r="Y154" s="99" t="str">
        <f t="shared" si="100"/>
        <v>N/A</v>
      </c>
      <c r="Z154" s="99" t="str">
        <f t="shared" si="88"/>
        <v>CORRECT</v>
      </c>
      <c r="AA154" s="99" t="str">
        <f t="shared" si="89"/>
        <v>CORRECT</v>
      </c>
      <c r="AB154" s="99" t="str">
        <f t="shared" si="90"/>
        <v>CORRECT</v>
      </c>
      <c r="AC154" s="99" t="str">
        <f t="shared" si="91"/>
        <v>CORRECT</v>
      </c>
      <c r="AD154" s="99" t="str">
        <f t="shared" si="92"/>
        <v>CORRECT</v>
      </c>
      <c r="AE154" s="99" t="str">
        <f t="shared" si="93"/>
        <v>CORRECT</v>
      </c>
      <c r="AF154" s="68"/>
      <c r="AG154" s="68"/>
    </row>
    <row r="155" spans="1:33" ht="48">
      <c r="A155" s="88" t="s">
        <v>286</v>
      </c>
      <c r="B155" s="89">
        <v>4</v>
      </c>
      <c r="C155" s="75"/>
      <c r="D155" s="130"/>
      <c r="E155" s="140"/>
      <c r="F155" s="233"/>
      <c r="G155" s="202">
        <v>0</v>
      </c>
      <c r="H155" s="203">
        <v>0</v>
      </c>
      <c r="I155" s="204">
        <v>0</v>
      </c>
      <c r="J155" s="180">
        <f t="shared" si="87"/>
        <v>0</v>
      </c>
      <c r="K155" s="206">
        <v>0</v>
      </c>
      <c r="L155" s="167">
        <v>0</v>
      </c>
      <c r="M155" s="168">
        <f t="shared" si="94"/>
        <v>0</v>
      </c>
      <c r="N155" s="99">
        <f t="shared" si="81"/>
      </c>
      <c r="O155" s="99">
        <f t="shared" si="82"/>
      </c>
      <c r="P155" s="99">
        <f t="shared" si="83"/>
      </c>
      <c r="Q155" s="99">
        <f t="shared" si="84"/>
        <v>0</v>
      </c>
      <c r="R155" s="99">
        <f t="shared" si="85"/>
      </c>
      <c r="S155" s="99">
        <f t="shared" si="86"/>
      </c>
      <c r="T155" s="99" t="str">
        <f t="shared" si="95"/>
        <v>N/A</v>
      </c>
      <c r="U155" s="99" t="str">
        <f t="shared" si="96"/>
        <v>N/A</v>
      </c>
      <c r="V155" s="99" t="str">
        <f t="shared" si="97"/>
        <v>N/A</v>
      </c>
      <c r="W155" s="99" t="str">
        <f t="shared" si="98"/>
        <v>ERROR 1</v>
      </c>
      <c r="X155" s="99" t="str">
        <f t="shared" si="99"/>
        <v>N/A</v>
      </c>
      <c r="Y155" s="99" t="str">
        <f t="shared" si="100"/>
        <v>N/A</v>
      </c>
      <c r="Z155" s="99" t="str">
        <f t="shared" si="88"/>
        <v>CORRECT</v>
      </c>
      <c r="AA155" s="99" t="str">
        <f t="shared" si="89"/>
        <v>CORRECT</v>
      </c>
      <c r="AB155" s="99" t="str">
        <f t="shared" si="90"/>
        <v>CORRECT</v>
      </c>
      <c r="AC155" s="99" t="str">
        <f t="shared" si="91"/>
        <v>CORRECT</v>
      </c>
      <c r="AD155" s="99" t="str">
        <f t="shared" si="92"/>
        <v>CORRECT</v>
      </c>
      <c r="AE155" s="99" t="str">
        <f t="shared" si="93"/>
        <v>CORRECT</v>
      </c>
      <c r="AF155" s="68"/>
      <c r="AG155" s="68"/>
    </row>
    <row r="156" spans="1:33" ht="60">
      <c r="A156" s="88" t="s">
        <v>287</v>
      </c>
      <c r="B156" s="86">
        <v>4</v>
      </c>
      <c r="C156" s="75"/>
      <c r="D156" s="130"/>
      <c r="E156" s="140"/>
      <c r="F156" s="233"/>
      <c r="G156" s="202">
        <v>0</v>
      </c>
      <c r="H156" s="203">
        <v>0</v>
      </c>
      <c r="I156" s="204">
        <v>0</v>
      </c>
      <c r="J156" s="180">
        <f t="shared" si="87"/>
        <v>0</v>
      </c>
      <c r="K156" s="206">
        <v>0</v>
      </c>
      <c r="L156" s="167">
        <v>0</v>
      </c>
      <c r="M156" s="168">
        <f t="shared" si="94"/>
        <v>0</v>
      </c>
      <c r="N156" s="99">
        <f t="shared" si="81"/>
      </c>
      <c r="O156" s="99">
        <f t="shared" si="82"/>
      </c>
      <c r="P156" s="99">
        <f t="shared" si="83"/>
      </c>
      <c r="Q156" s="99">
        <f t="shared" si="84"/>
        <v>0</v>
      </c>
      <c r="R156" s="99">
        <f t="shared" si="85"/>
      </c>
      <c r="S156" s="99">
        <f t="shared" si="86"/>
      </c>
      <c r="T156" s="99" t="str">
        <f t="shared" si="95"/>
        <v>N/A</v>
      </c>
      <c r="U156" s="99" t="str">
        <f t="shared" si="96"/>
        <v>N/A</v>
      </c>
      <c r="V156" s="99" t="str">
        <f t="shared" si="97"/>
        <v>N/A</v>
      </c>
      <c r="W156" s="99" t="str">
        <f t="shared" si="98"/>
        <v>ERROR 1</v>
      </c>
      <c r="X156" s="99" t="str">
        <f t="shared" si="99"/>
        <v>N/A</v>
      </c>
      <c r="Y156" s="99" t="str">
        <f t="shared" si="100"/>
        <v>N/A</v>
      </c>
      <c r="Z156" s="99" t="str">
        <f t="shared" si="88"/>
        <v>CORRECT</v>
      </c>
      <c r="AA156" s="99" t="str">
        <f t="shared" si="89"/>
        <v>CORRECT</v>
      </c>
      <c r="AB156" s="99" t="str">
        <f t="shared" si="90"/>
        <v>CORRECT</v>
      </c>
      <c r="AC156" s="99" t="str">
        <f t="shared" si="91"/>
        <v>CORRECT</v>
      </c>
      <c r="AD156" s="99" t="str">
        <f t="shared" si="92"/>
        <v>CORRECT</v>
      </c>
      <c r="AE156" s="99" t="str">
        <f t="shared" si="93"/>
        <v>CORRECT</v>
      </c>
      <c r="AF156" s="68"/>
      <c r="AG156" s="68"/>
    </row>
    <row r="157" spans="1:33" ht="48">
      <c r="A157" s="88" t="s">
        <v>288</v>
      </c>
      <c r="B157" s="86">
        <v>4</v>
      </c>
      <c r="C157" s="75"/>
      <c r="D157" s="130"/>
      <c r="E157" s="140"/>
      <c r="F157" s="233"/>
      <c r="G157" s="202">
        <v>0</v>
      </c>
      <c r="H157" s="203">
        <v>0</v>
      </c>
      <c r="I157" s="204">
        <v>0</v>
      </c>
      <c r="J157" s="180">
        <f t="shared" si="87"/>
        <v>0</v>
      </c>
      <c r="K157" s="206">
        <v>0</v>
      </c>
      <c r="L157" s="167">
        <v>0</v>
      </c>
      <c r="M157" s="168">
        <f t="shared" si="94"/>
        <v>0</v>
      </c>
      <c r="N157" s="99">
        <f t="shared" si="81"/>
      </c>
      <c r="O157" s="99">
        <f t="shared" si="82"/>
      </c>
      <c r="P157" s="99">
        <f t="shared" si="83"/>
      </c>
      <c r="Q157" s="99">
        <f t="shared" si="84"/>
        <v>0</v>
      </c>
      <c r="R157" s="99">
        <f t="shared" si="85"/>
      </c>
      <c r="S157" s="99">
        <f t="shared" si="86"/>
      </c>
      <c r="T157" s="99" t="str">
        <f t="shared" si="95"/>
        <v>N/A</v>
      </c>
      <c r="U157" s="99" t="str">
        <f t="shared" si="96"/>
        <v>N/A</v>
      </c>
      <c r="V157" s="99" t="str">
        <f t="shared" si="97"/>
        <v>N/A</v>
      </c>
      <c r="W157" s="99" t="str">
        <f t="shared" si="98"/>
        <v>ERROR 1</v>
      </c>
      <c r="X157" s="99" t="str">
        <f t="shared" si="99"/>
        <v>N/A</v>
      </c>
      <c r="Y157" s="99" t="str">
        <f t="shared" si="100"/>
        <v>N/A</v>
      </c>
      <c r="Z157" s="99" t="str">
        <f t="shared" si="88"/>
        <v>CORRECT</v>
      </c>
      <c r="AA157" s="99" t="str">
        <f t="shared" si="89"/>
        <v>CORRECT</v>
      </c>
      <c r="AB157" s="99" t="str">
        <f t="shared" si="90"/>
        <v>CORRECT</v>
      </c>
      <c r="AC157" s="99" t="str">
        <f t="shared" si="91"/>
        <v>CORRECT</v>
      </c>
      <c r="AD157" s="99" t="str">
        <f t="shared" si="92"/>
        <v>CORRECT</v>
      </c>
      <c r="AE157" s="99" t="str">
        <f t="shared" si="93"/>
        <v>CORRECT</v>
      </c>
      <c r="AF157" s="68"/>
      <c r="AG157" s="68"/>
    </row>
    <row r="158" spans="1:33" ht="28.5">
      <c r="A158" s="113" t="s">
        <v>73</v>
      </c>
      <c r="B158" s="201"/>
      <c r="C158" s="195"/>
      <c r="D158" s="195"/>
      <c r="E158" s="194"/>
      <c r="F158" s="236"/>
      <c r="G158" s="207"/>
      <c r="H158" s="207"/>
      <c r="I158" s="207"/>
      <c r="J158" s="207"/>
      <c r="K158" s="207"/>
      <c r="L158" s="178"/>
      <c r="M158" s="179"/>
      <c r="N158" s="99">
        <f t="shared" si="81"/>
      </c>
      <c r="O158" s="99">
        <f t="shared" si="82"/>
      </c>
      <c r="P158" s="99">
        <f t="shared" si="83"/>
      </c>
      <c r="Q158" s="99">
        <f t="shared" si="84"/>
      </c>
      <c r="R158" s="99">
        <f t="shared" si="85"/>
      </c>
      <c r="S158" s="99">
        <f t="shared" si="86"/>
      </c>
      <c r="T158" s="99"/>
      <c r="U158" s="99"/>
      <c r="V158" s="99"/>
      <c r="W158" s="99"/>
      <c r="X158" s="99"/>
      <c r="Y158" s="99"/>
      <c r="Z158" s="99"/>
      <c r="AA158" s="99"/>
      <c r="AB158" s="99"/>
      <c r="AC158" s="99"/>
      <c r="AD158" s="99"/>
      <c r="AE158" s="99"/>
      <c r="AF158" s="68"/>
      <c r="AG158" s="68"/>
    </row>
    <row r="159" spans="1:33" ht="120.75">
      <c r="A159" s="90" t="s">
        <v>289</v>
      </c>
      <c r="B159" s="86">
        <v>4</v>
      </c>
      <c r="C159" s="75"/>
      <c r="D159" s="130"/>
      <c r="E159" s="140"/>
      <c r="F159" s="233"/>
      <c r="G159" s="202">
        <v>0</v>
      </c>
      <c r="H159" s="203">
        <v>0</v>
      </c>
      <c r="I159" s="204">
        <v>0</v>
      </c>
      <c r="J159" s="180">
        <f>IF(C159="Yes",1,0)</f>
        <v>0</v>
      </c>
      <c r="K159" s="206">
        <v>0</v>
      </c>
      <c r="L159" s="167">
        <v>0</v>
      </c>
      <c r="M159" s="168">
        <f>SUM(G159:K159)</f>
        <v>0</v>
      </c>
      <c r="N159" s="99">
        <f t="shared" si="81"/>
      </c>
      <c r="O159" s="99">
        <f t="shared" si="82"/>
      </c>
      <c r="P159" s="99">
        <f t="shared" si="83"/>
      </c>
      <c r="Q159" s="99">
        <f t="shared" si="84"/>
        <v>0</v>
      </c>
      <c r="R159" s="99">
        <f t="shared" si="85"/>
      </c>
      <c r="S159" s="99">
        <f t="shared" si="86"/>
      </c>
      <c r="T159" s="99" t="str">
        <f t="shared" si="95"/>
        <v>N/A</v>
      </c>
      <c r="U159" s="99" t="str">
        <f t="shared" si="96"/>
        <v>N/A</v>
      </c>
      <c r="V159" s="99" t="str">
        <f t="shared" si="97"/>
        <v>N/A</v>
      </c>
      <c r="W159" s="99" t="str">
        <f t="shared" si="98"/>
        <v>ERROR 1</v>
      </c>
      <c r="X159" s="99" t="str">
        <f t="shared" si="99"/>
        <v>N/A</v>
      </c>
      <c r="Y159" s="99" t="str">
        <f t="shared" si="100"/>
        <v>N/A</v>
      </c>
      <c r="Z159" s="99" t="str">
        <f t="shared" si="88"/>
        <v>CORRECT</v>
      </c>
      <c r="AA159" s="99" t="str">
        <f t="shared" si="89"/>
        <v>CORRECT</v>
      </c>
      <c r="AB159" s="99" t="str">
        <f t="shared" si="90"/>
        <v>CORRECT</v>
      </c>
      <c r="AC159" s="99" t="str">
        <f t="shared" si="91"/>
        <v>CORRECT</v>
      </c>
      <c r="AD159" s="99" t="str">
        <f t="shared" si="92"/>
        <v>CORRECT</v>
      </c>
      <c r="AE159" s="99" t="str">
        <f t="shared" si="93"/>
        <v>CORRECT</v>
      </c>
      <c r="AF159" s="68"/>
      <c r="AG159" s="68"/>
    </row>
    <row r="160" spans="1:33" s="60" customFormat="1" ht="72.75">
      <c r="A160" s="90" t="s">
        <v>84</v>
      </c>
      <c r="B160" s="91">
        <v>2</v>
      </c>
      <c r="C160" s="75"/>
      <c r="D160" s="130"/>
      <c r="E160" s="140"/>
      <c r="F160" s="237"/>
      <c r="G160" s="231">
        <v>0</v>
      </c>
      <c r="H160" s="171">
        <f aca="true" t="shared" si="101" ref="H160:H165">IF(C160="Yes",1,0)</f>
        <v>0</v>
      </c>
      <c r="I160" s="232">
        <v>0</v>
      </c>
      <c r="J160" s="228">
        <v>0</v>
      </c>
      <c r="K160" s="229">
        <v>0</v>
      </c>
      <c r="L160" s="230">
        <v>0</v>
      </c>
      <c r="M160" s="168">
        <f aca="true" t="shared" si="102" ref="M160:M166">SUM(G160:L160)</f>
        <v>0</v>
      </c>
      <c r="N160" s="99">
        <f t="shared" si="81"/>
      </c>
      <c r="O160" s="99">
        <f t="shared" si="82"/>
        <v>0</v>
      </c>
      <c r="P160" s="99">
        <f t="shared" si="83"/>
      </c>
      <c r="Q160" s="99">
        <f t="shared" si="84"/>
      </c>
      <c r="R160" s="99">
        <f t="shared" si="85"/>
      </c>
      <c r="S160" s="99">
        <f t="shared" si="86"/>
      </c>
      <c r="T160" s="99" t="str">
        <f t="shared" si="95"/>
        <v>N/A</v>
      </c>
      <c r="U160" s="99" t="str">
        <f t="shared" si="96"/>
        <v>ERROR 1</v>
      </c>
      <c r="V160" s="99" t="str">
        <f t="shared" si="97"/>
        <v>N/A</v>
      </c>
      <c r="W160" s="99" t="str">
        <f t="shared" si="98"/>
        <v>N/A</v>
      </c>
      <c r="X160" s="99" t="str">
        <f t="shared" si="99"/>
        <v>N/A</v>
      </c>
      <c r="Y160" s="99" t="str">
        <f t="shared" si="100"/>
        <v>N/A</v>
      </c>
      <c r="Z160" s="99" t="str">
        <f t="shared" si="88"/>
        <v>CORRECT</v>
      </c>
      <c r="AA160" s="99" t="str">
        <f t="shared" si="89"/>
        <v>CORRECT</v>
      </c>
      <c r="AB160" s="99" t="str">
        <f t="shared" si="90"/>
        <v>CORRECT</v>
      </c>
      <c r="AC160" s="99" t="str">
        <f t="shared" si="91"/>
        <v>CORRECT</v>
      </c>
      <c r="AD160" s="99" t="str">
        <f t="shared" si="92"/>
        <v>CORRECT</v>
      </c>
      <c r="AE160" s="99" t="str">
        <f t="shared" si="93"/>
        <v>CORRECT</v>
      </c>
      <c r="AF160" s="69"/>
      <c r="AG160" s="69"/>
    </row>
    <row r="161" spans="1:33" s="60" customFormat="1" ht="48.75">
      <c r="A161" s="92" t="s">
        <v>85</v>
      </c>
      <c r="B161" s="91">
        <v>2</v>
      </c>
      <c r="C161" s="75"/>
      <c r="D161" s="130"/>
      <c r="E161" s="140"/>
      <c r="F161" s="237"/>
      <c r="G161" s="231">
        <v>0</v>
      </c>
      <c r="H161" s="171">
        <f t="shared" si="101"/>
        <v>0</v>
      </c>
      <c r="I161" s="232">
        <v>0</v>
      </c>
      <c r="J161" s="228">
        <v>0</v>
      </c>
      <c r="K161" s="229">
        <v>0</v>
      </c>
      <c r="L161" s="230">
        <v>0</v>
      </c>
      <c r="M161" s="168">
        <f t="shared" si="102"/>
        <v>0</v>
      </c>
      <c r="N161" s="99">
        <f t="shared" si="81"/>
      </c>
      <c r="O161" s="99">
        <f t="shared" si="82"/>
        <v>0</v>
      </c>
      <c r="P161" s="99">
        <f t="shared" si="83"/>
      </c>
      <c r="Q161" s="99">
        <f t="shared" si="84"/>
      </c>
      <c r="R161" s="99">
        <f t="shared" si="85"/>
      </c>
      <c r="S161" s="99">
        <f t="shared" si="86"/>
      </c>
      <c r="T161" s="99" t="str">
        <f t="shared" si="95"/>
        <v>N/A</v>
      </c>
      <c r="U161" s="99" t="str">
        <f t="shared" si="96"/>
        <v>ERROR 1</v>
      </c>
      <c r="V161" s="99" t="str">
        <f t="shared" si="97"/>
        <v>N/A</v>
      </c>
      <c r="W161" s="99" t="str">
        <f t="shared" si="98"/>
        <v>N/A</v>
      </c>
      <c r="X161" s="99" t="str">
        <f t="shared" si="99"/>
        <v>N/A</v>
      </c>
      <c r="Y161" s="99" t="str">
        <f t="shared" si="100"/>
        <v>N/A</v>
      </c>
      <c r="Z161" s="99" t="str">
        <f t="shared" si="88"/>
        <v>CORRECT</v>
      </c>
      <c r="AA161" s="99" t="str">
        <f t="shared" si="89"/>
        <v>CORRECT</v>
      </c>
      <c r="AB161" s="99" t="str">
        <f t="shared" si="90"/>
        <v>CORRECT</v>
      </c>
      <c r="AC161" s="99" t="str">
        <f t="shared" si="91"/>
        <v>CORRECT</v>
      </c>
      <c r="AD161" s="99" t="str">
        <f t="shared" si="92"/>
        <v>CORRECT</v>
      </c>
      <c r="AE161" s="99" t="str">
        <f t="shared" si="93"/>
        <v>CORRECT</v>
      </c>
      <c r="AF161" s="69"/>
      <c r="AG161" s="69"/>
    </row>
    <row r="162" spans="1:33" s="60" customFormat="1" ht="24.75">
      <c r="A162" s="92" t="s">
        <v>86</v>
      </c>
      <c r="B162" s="91">
        <v>2</v>
      </c>
      <c r="C162" s="75"/>
      <c r="D162" s="130"/>
      <c r="E162" s="140"/>
      <c r="F162" s="237"/>
      <c r="G162" s="231">
        <v>0</v>
      </c>
      <c r="H162" s="171">
        <f t="shared" si="101"/>
        <v>0</v>
      </c>
      <c r="I162" s="232">
        <v>0</v>
      </c>
      <c r="J162" s="228">
        <v>0</v>
      </c>
      <c r="K162" s="229">
        <v>0</v>
      </c>
      <c r="L162" s="230">
        <v>0</v>
      </c>
      <c r="M162" s="168">
        <f t="shared" si="102"/>
        <v>0</v>
      </c>
      <c r="N162" s="99">
        <f t="shared" si="81"/>
      </c>
      <c r="O162" s="99">
        <f t="shared" si="82"/>
        <v>0</v>
      </c>
      <c r="P162" s="99">
        <f t="shared" si="83"/>
      </c>
      <c r="Q162" s="99">
        <f t="shared" si="84"/>
      </c>
      <c r="R162" s="99">
        <f t="shared" si="85"/>
      </c>
      <c r="S162" s="99">
        <f t="shared" si="86"/>
      </c>
      <c r="T162" s="99" t="str">
        <f t="shared" si="95"/>
        <v>N/A</v>
      </c>
      <c r="U162" s="99" t="str">
        <f t="shared" si="96"/>
        <v>ERROR 1</v>
      </c>
      <c r="V162" s="99" t="str">
        <f t="shared" si="97"/>
        <v>N/A</v>
      </c>
      <c r="W162" s="99" t="str">
        <f t="shared" si="98"/>
        <v>N/A</v>
      </c>
      <c r="X162" s="99" t="str">
        <f t="shared" si="99"/>
        <v>N/A</v>
      </c>
      <c r="Y162" s="99" t="str">
        <f t="shared" si="100"/>
        <v>N/A</v>
      </c>
      <c r="Z162" s="99" t="str">
        <f t="shared" si="88"/>
        <v>CORRECT</v>
      </c>
      <c r="AA162" s="99" t="str">
        <f t="shared" si="89"/>
        <v>CORRECT</v>
      </c>
      <c r="AB162" s="99" t="str">
        <f t="shared" si="90"/>
        <v>CORRECT</v>
      </c>
      <c r="AC162" s="99" t="str">
        <f t="shared" si="91"/>
        <v>CORRECT</v>
      </c>
      <c r="AD162" s="99" t="str">
        <f t="shared" si="92"/>
        <v>CORRECT</v>
      </c>
      <c r="AE162" s="99" t="str">
        <f t="shared" si="93"/>
        <v>CORRECT</v>
      </c>
      <c r="AF162" s="69"/>
      <c r="AG162" s="69"/>
    </row>
    <row r="163" spans="1:33" ht="84">
      <c r="A163" s="88" t="s">
        <v>290</v>
      </c>
      <c r="B163" s="78">
        <v>2</v>
      </c>
      <c r="C163" s="75"/>
      <c r="D163" s="130"/>
      <c r="E163" s="140"/>
      <c r="F163" s="233"/>
      <c r="G163" s="169">
        <v>0</v>
      </c>
      <c r="H163" s="171">
        <f t="shared" si="101"/>
        <v>0</v>
      </c>
      <c r="I163" s="204">
        <v>0</v>
      </c>
      <c r="J163" s="205">
        <v>0</v>
      </c>
      <c r="K163" s="206">
        <v>0</v>
      </c>
      <c r="L163" s="167">
        <v>0</v>
      </c>
      <c r="M163" s="168">
        <f t="shared" si="102"/>
        <v>0</v>
      </c>
      <c r="N163" s="99">
        <f t="shared" si="81"/>
      </c>
      <c r="O163" s="99">
        <f t="shared" si="82"/>
        <v>0</v>
      </c>
      <c r="P163" s="99">
        <f t="shared" si="83"/>
      </c>
      <c r="Q163" s="99">
        <f t="shared" si="84"/>
      </c>
      <c r="R163" s="99">
        <f t="shared" si="85"/>
      </c>
      <c r="S163" s="99">
        <f t="shared" si="86"/>
      </c>
      <c r="T163" s="99" t="str">
        <f t="shared" si="95"/>
        <v>N/A</v>
      </c>
      <c r="U163" s="99" t="str">
        <f t="shared" si="96"/>
        <v>ERROR 1</v>
      </c>
      <c r="V163" s="99" t="str">
        <f t="shared" si="97"/>
        <v>N/A</v>
      </c>
      <c r="W163" s="99" t="str">
        <f t="shared" si="98"/>
        <v>N/A</v>
      </c>
      <c r="X163" s="99" t="str">
        <f t="shared" si="99"/>
        <v>N/A</v>
      </c>
      <c r="Y163" s="99" t="str">
        <f t="shared" si="100"/>
        <v>N/A</v>
      </c>
      <c r="Z163" s="99" t="str">
        <f t="shared" si="88"/>
        <v>CORRECT</v>
      </c>
      <c r="AA163" s="99" t="str">
        <f t="shared" si="89"/>
        <v>CORRECT</v>
      </c>
      <c r="AB163" s="99" t="str">
        <f t="shared" si="90"/>
        <v>CORRECT</v>
      </c>
      <c r="AC163" s="99" t="str">
        <f t="shared" si="91"/>
        <v>CORRECT</v>
      </c>
      <c r="AD163" s="99" t="str">
        <f t="shared" si="92"/>
        <v>CORRECT</v>
      </c>
      <c r="AE163" s="99" t="str">
        <f t="shared" si="93"/>
        <v>CORRECT</v>
      </c>
      <c r="AF163" s="68"/>
      <c r="AG163" s="68"/>
    </row>
    <row r="164" spans="1:33" ht="15">
      <c r="A164" s="88" t="s">
        <v>291</v>
      </c>
      <c r="B164" s="78">
        <v>2</v>
      </c>
      <c r="C164" s="75"/>
      <c r="D164" s="130"/>
      <c r="E164" s="140"/>
      <c r="F164" s="233"/>
      <c r="G164" s="169">
        <v>0</v>
      </c>
      <c r="H164" s="171">
        <f t="shared" si="101"/>
        <v>0</v>
      </c>
      <c r="I164" s="204">
        <v>0</v>
      </c>
      <c r="J164" s="205">
        <v>0</v>
      </c>
      <c r="K164" s="206">
        <v>0</v>
      </c>
      <c r="L164" s="167">
        <v>0</v>
      </c>
      <c r="M164" s="168">
        <f t="shared" si="102"/>
        <v>0</v>
      </c>
      <c r="N164" s="99">
        <f t="shared" si="81"/>
      </c>
      <c r="O164" s="99">
        <f t="shared" si="82"/>
        <v>0</v>
      </c>
      <c r="P164" s="99">
        <f t="shared" si="83"/>
      </c>
      <c r="Q164" s="99">
        <f t="shared" si="84"/>
      </c>
      <c r="R164" s="99">
        <f t="shared" si="85"/>
      </c>
      <c r="S164" s="99">
        <f t="shared" si="86"/>
      </c>
      <c r="T164" s="99" t="str">
        <f t="shared" si="95"/>
        <v>N/A</v>
      </c>
      <c r="U164" s="99" t="str">
        <f t="shared" si="96"/>
        <v>ERROR 1</v>
      </c>
      <c r="V164" s="99" t="str">
        <f t="shared" si="97"/>
        <v>N/A</v>
      </c>
      <c r="W164" s="99" t="str">
        <f t="shared" si="98"/>
        <v>N/A</v>
      </c>
      <c r="X164" s="99" t="str">
        <f t="shared" si="99"/>
        <v>N/A</v>
      </c>
      <c r="Y164" s="99" t="str">
        <f t="shared" si="100"/>
        <v>N/A</v>
      </c>
      <c r="Z164" s="99" t="str">
        <f t="shared" si="88"/>
        <v>CORRECT</v>
      </c>
      <c r="AA164" s="99" t="str">
        <f t="shared" si="89"/>
        <v>CORRECT</v>
      </c>
      <c r="AB164" s="99" t="str">
        <f t="shared" si="90"/>
        <v>CORRECT</v>
      </c>
      <c r="AC164" s="99" t="str">
        <f t="shared" si="91"/>
        <v>CORRECT</v>
      </c>
      <c r="AD164" s="99" t="str">
        <f t="shared" si="92"/>
        <v>CORRECT</v>
      </c>
      <c r="AE164" s="99" t="str">
        <f t="shared" si="93"/>
        <v>CORRECT</v>
      </c>
      <c r="AF164" s="68"/>
      <c r="AG164" s="68"/>
    </row>
    <row r="165" spans="1:33" ht="84">
      <c r="A165" s="88" t="s">
        <v>292</v>
      </c>
      <c r="B165" s="78">
        <v>2</v>
      </c>
      <c r="C165" s="75"/>
      <c r="D165" s="130"/>
      <c r="E165" s="140"/>
      <c r="F165" s="233"/>
      <c r="G165" s="169">
        <v>0</v>
      </c>
      <c r="H165" s="171">
        <f t="shared" si="101"/>
        <v>0</v>
      </c>
      <c r="I165" s="204">
        <v>0</v>
      </c>
      <c r="J165" s="205">
        <v>0</v>
      </c>
      <c r="K165" s="206">
        <v>0</v>
      </c>
      <c r="L165" s="167">
        <v>0</v>
      </c>
      <c r="M165" s="168">
        <f t="shared" si="102"/>
        <v>0</v>
      </c>
      <c r="N165" s="99">
        <f t="shared" si="81"/>
      </c>
      <c r="O165" s="99">
        <f t="shared" si="82"/>
        <v>0</v>
      </c>
      <c r="P165" s="99">
        <f t="shared" si="83"/>
      </c>
      <c r="Q165" s="99">
        <f t="shared" si="84"/>
      </c>
      <c r="R165" s="99">
        <f t="shared" si="85"/>
      </c>
      <c r="S165" s="99">
        <f t="shared" si="86"/>
      </c>
      <c r="T165" s="99" t="str">
        <f t="shared" si="95"/>
        <v>N/A</v>
      </c>
      <c r="U165" s="99" t="str">
        <f t="shared" si="96"/>
        <v>ERROR 1</v>
      </c>
      <c r="V165" s="99" t="str">
        <f t="shared" si="97"/>
        <v>N/A</v>
      </c>
      <c r="W165" s="99" t="str">
        <f t="shared" si="98"/>
        <v>N/A</v>
      </c>
      <c r="X165" s="99" t="str">
        <f t="shared" si="99"/>
        <v>N/A</v>
      </c>
      <c r="Y165" s="99" t="str">
        <f t="shared" si="100"/>
        <v>N/A</v>
      </c>
      <c r="Z165" s="99" t="str">
        <f t="shared" si="88"/>
        <v>CORRECT</v>
      </c>
      <c r="AA165" s="99" t="str">
        <f t="shared" si="89"/>
        <v>CORRECT</v>
      </c>
      <c r="AB165" s="99" t="str">
        <f t="shared" si="90"/>
        <v>CORRECT</v>
      </c>
      <c r="AC165" s="99" t="str">
        <f t="shared" si="91"/>
        <v>CORRECT</v>
      </c>
      <c r="AD165" s="99" t="str">
        <f t="shared" si="92"/>
        <v>CORRECT</v>
      </c>
      <c r="AE165" s="99" t="str">
        <f t="shared" si="93"/>
        <v>CORRECT</v>
      </c>
      <c r="AF165" s="68"/>
      <c r="AG165" s="68"/>
    </row>
    <row r="166" spans="1:33" ht="60">
      <c r="A166" s="88" t="s">
        <v>293</v>
      </c>
      <c r="B166" s="86">
        <v>4</v>
      </c>
      <c r="C166" s="75"/>
      <c r="D166" s="130"/>
      <c r="E166" s="140"/>
      <c r="F166" s="233"/>
      <c r="G166" s="202">
        <v>0</v>
      </c>
      <c r="H166" s="203">
        <v>0</v>
      </c>
      <c r="I166" s="204">
        <v>0</v>
      </c>
      <c r="J166" s="180">
        <f>IF(C166="Yes",1,0)</f>
        <v>0</v>
      </c>
      <c r="K166" s="206">
        <v>0</v>
      </c>
      <c r="L166" s="167">
        <v>0</v>
      </c>
      <c r="M166" s="168">
        <f t="shared" si="102"/>
        <v>0</v>
      </c>
      <c r="N166" s="99">
        <f t="shared" si="81"/>
      </c>
      <c r="O166" s="99">
        <f t="shared" si="82"/>
      </c>
      <c r="P166" s="99">
        <f t="shared" si="83"/>
      </c>
      <c r="Q166" s="99">
        <f t="shared" si="84"/>
        <v>0</v>
      </c>
      <c r="R166" s="99">
        <f t="shared" si="85"/>
      </c>
      <c r="S166" s="99">
        <f t="shared" si="86"/>
      </c>
      <c r="T166" s="99" t="str">
        <f t="shared" si="95"/>
        <v>N/A</v>
      </c>
      <c r="U166" s="99" t="str">
        <f t="shared" si="96"/>
        <v>N/A</v>
      </c>
      <c r="V166" s="99" t="str">
        <f t="shared" si="97"/>
        <v>N/A</v>
      </c>
      <c r="W166" s="99" t="str">
        <f t="shared" si="98"/>
        <v>ERROR 1</v>
      </c>
      <c r="X166" s="99" t="str">
        <f t="shared" si="99"/>
        <v>N/A</v>
      </c>
      <c r="Y166" s="99" t="str">
        <f t="shared" si="100"/>
        <v>N/A</v>
      </c>
      <c r="Z166" s="99" t="str">
        <f t="shared" si="88"/>
        <v>CORRECT</v>
      </c>
      <c r="AA166" s="99" t="str">
        <f t="shared" si="89"/>
        <v>CORRECT</v>
      </c>
      <c r="AB166" s="99" t="str">
        <f t="shared" si="90"/>
        <v>CORRECT</v>
      </c>
      <c r="AC166" s="99" t="str">
        <f t="shared" si="91"/>
        <v>CORRECT</v>
      </c>
      <c r="AD166" s="99" t="str">
        <f t="shared" si="92"/>
        <v>CORRECT</v>
      </c>
      <c r="AE166" s="99" t="str">
        <f t="shared" si="93"/>
        <v>CORRECT</v>
      </c>
      <c r="AF166" s="68"/>
      <c r="AG166" s="68"/>
    </row>
    <row r="167" spans="1:33" ht="42.75">
      <c r="A167" s="113" t="s">
        <v>74</v>
      </c>
      <c r="B167" s="79"/>
      <c r="C167" s="195"/>
      <c r="D167" s="195"/>
      <c r="E167" s="194"/>
      <c r="F167" s="236"/>
      <c r="G167" s="208"/>
      <c r="H167" s="208"/>
      <c r="I167" s="208"/>
      <c r="J167" s="208"/>
      <c r="K167" s="208"/>
      <c r="L167" s="181"/>
      <c r="M167" s="182"/>
      <c r="N167" s="99">
        <f t="shared" si="81"/>
      </c>
      <c r="O167" s="99">
        <f t="shared" si="82"/>
      </c>
      <c r="P167" s="99">
        <f t="shared" si="83"/>
      </c>
      <c r="Q167" s="99">
        <f t="shared" si="84"/>
      </c>
      <c r="R167" s="99">
        <f t="shared" si="85"/>
      </c>
      <c r="S167" s="99">
        <f t="shared" si="86"/>
      </c>
      <c r="T167" s="99"/>
      <c r="U167" s="99"/>
      <c r="V167" s="99"/>
      <c r="W167" s="99"/>
      <c r="X167" s="99"/>
      <c r="Y167" s="99"/>
      <c r="Z167" s="99"/>
      <c r="AA167" s="99"/>
      <c r="AB167" s="99"/>
      <c r="AC167" s="99"/>
      <c r="AD167" s="99"/>
      <c r="AE167" s="99"/>
      <c r="AF167" s="68"/>
      <c r="AG167" s="68"/>
    </row>
    <row r="168" spans="1:33" ht="24">
      <c r="A168" s="88" t="s">
        <v>294</v>
      </c>
      <c r="B168" s="74">
        <v>6</v>
      </c>
      <c r="C168" s="75"/>
      <c r="D168" s="130"/>
      <c r="E168" s="140"/>
      <c r="F168" s="233"/>
      <c r="G168" s="202">
        <v>0</v>
      </c>
      <c r="H168" s="203">
        <v>0</v>
      </c>
      <c r="I168" s="204">
        <v>0</v>
      </c>
      <c r="J168" s="205">
        <v>0</v>
      </c>
      <c r="K168" s="206">
        <v>0</v>
      </c>
      <c r="L168" s="167">
        <f>IF(C168="Yes",1,0)</f>
        <v>0</v>
      </c>
      <c r="M168" s="168">
        <f aca="true" t="shared" si="103" ref="M168:M214">SUM(G168:L168)</f>
        <v>0</v>
      </c>
      <c r="N168" s="99">
        <f t="shared" si="81"/>
      </c>
      <c r="O168" s="99">
        <f t="shared" si="82"/>
      </c>
      <c r="P168" s="99">
        <f t="shared" si="83"/>
      </c>
      <c r="Q168" s="99">
        <f t="shared" si="84"/>
      </c>
      <c r="R168" s="99">
        <f t="shared" si="85"/>
      </c>
      <c r="S168" s="99">
        <f t="shared" si="86"/>
        <v>0</v>
      </c>
      <c r="T168" s="99" t="str">
        <f t="shared" si="95"/>
        <v>N/A</v>
      </c>
      <c r="U168" s="99" t="str">
        <f t="shared" si="96"/>
        <v>N/A</v>
      </c>
      <c r="V168" s="99" t="str">
        <f t="shared" si="97"/>
        <v>N/A</v>
      </c>
      <c r="W168" s="99" t="str">
        <f t="shared" si="98"/>
        <v>N/A</v>
      </c>
      <c r="X168" s="99" t="str">
        <f t="shared" si="99"/>
        <v>N/A</v>
      </c>
      <c r="Y168" s="99" t="str">
        <f t="shared" si="100"/>
        <v>ERROR 1</v>
      </c>
      <c r="Z168" s="99" t="str">
        <f t="shared" si="88"/>
        <v>CORRECT</v>
      </c>
      <c r="AA168" s="99" t="str">
        <f t="shared" si="89"/>
        <v>CORRECT</v>
      </c>
      <c r="AB168" s="99" t="str">
        <f t="shared" si="90"/>
        <v>CORRECT</v>
      </c>
      <c r="AC168" s="99" t="str">
        <f t="shared" si="91"/>
        <v>CORRECT</v>
      </c>
      <c r="AD168" s="99" t="str">
        <f t="shared" si="92"/>
        <v>CORRECT</v>
      </c>
      <c r="AE168" s="99" t="str">
        <f t="shared" si="93"/>
        <v>CORRECT</v>
      </c>
      <c r="AF168" s="68"/>
      <c r="AG168" s="68"/>
    </row>
    <row r="169" spans="1:33" ht="15">
      <c r="A169" s="83" t="s">
        <v>295</v>
      </c>
      <c r="B169" s="81">
        <v>1</v>
      </c>
      <c r="C169" s="75"/>
      <c r="D169" s="130"/>
      <c r="E169" s="140"/>
      <c r="F169" s="233"/>
      <c r="G169" s="169">
        <f>IF(C169="Yes",1,0)</f>
        <v>0</v>
      </c>
      <c r="H169" s="170">
        <v>0</v>
      </c>
      <c r="I169" s="204">
        <v>0</v>
      </c>
      <c r="J169" s="205">
        <v>0</v>
      </c>
      <c r="K169" s="206">
        <v>0</v>
      </c>
      <c r="L169" s="167">
        <v>0</v>
      </c>
      <c r="M169" s="168">
        <f t="shared" si="103"/>
        <v>0</v>
      </c>
      <c r="N169" s="99">
        <f t="shared" si="81"/>
        <v>0</v>
      </c>
      <c r="O169" s="99">
        <f t="shared" si="82"/>
      </c>
      <c r="P169" s="99">
        <f t="shared" si="83"/>
      </c>
      <c r="Q169" s="99">
        <f t="shared" si="84"/>
      </c>
      <c r="R169" s="99">
        <f t="shared" si="85"/>
      </c>
      <c r="S169" s="99">
        <f t="shared" si="86"/>
      </c>
      <c r="T169" s="99" t="str">
        <f t="shared" si="95"/>
        <v>ERROR 1</v>
      </c>
      <c r="U169" s="99" t="str">
        <f t="shared" si="96"/>
        <v>N/A</v>
      </c>
      <c r="V169" s="99" t="str">
        <f t="shared" si="97"/>
        <v>N/A</v>
      </c>
      <c r="W169" s="99" t="str">
        <f t="shared" si="98"/>
        <v>N/A</v>
      </c>
      <c r="X169" s="99" t="str">
        <f t="shared" si="99"/>
        <v>N/A</v>
      </c>
      <c r="Y169" s="99" t="str">
        <f t="shared" si="100"/>
        <v>N/A</v>
      </c>
      <c r="Z169" s="99" t="str">
        <f t="shared" si="88"/>
        <v>CORRECT</v>
      </c>
      <c r="AA169" s="99" t="str">
        <f t="shared" si="89"/>
        <v>CORRECT</v>
      </c>
      <c r="AB169" s="99" t="str">
        <f t="shared" si="90"/>
        <v>CORRECT</v>
      </c>
      <c r="AC169" s="99" t="str">
        <f t="shared" si="91"/>
        <v>CORRECT</v>
      </c>
      <c r="AD169" s="99" t="str">
        <f t="shared" si="92"/>
        <v>CORRECT</v>
      </c>
      <c r="AE169" s="99" t="str">
        <f t="shared" si="93"/>
        <v>CORRECT</v>
      </c>
      <c r="AF169" s="68"/>
      <c r="AG169" s="68"/>
    </row>
    <row r="170" spans="1:33" ht="15">
      <c r="A170" s="83" t="s">
        <v>295</v>
      </c>
      <c r="B170" s="78">
        <v>2</v>
      </c>
      <c r="C170" s="75"/>
      <c r="D170" s="130"/>
      <c r="E170" s="140"/>
      <c r="F170" s="233"/>
      <c r="G170" s="169">
        <v>0</v>
      </c>
      <c r="H170" s="171">
        <f>IF(C170="Yes",1,0)</f>
        <v>0</v>
      </c>
      <c r="I170" s="204">
        <v>0</v>
      </c>
      <c r="J170" s="205">
        <v>0</v>
      </c>
      <c r="K170" s="206">
        <v>0</v>
      </c>
      <c r="L170" s="167">
        <v>0</v>
      </c>
      <c r="M170" s="168">
        <f t="shared" si="103"/>
        <v>0</v>
      </c>
      <c r="N170" s="99">
        <f t="shared" si="81"/>
      </c>
      <c r="O170" s="99">
        <f t="shared" si="82"/>
        <v>0</v>
      </c>
      <c r="P170" s="99">
        <f t="shared" si="83"/>
      </c>
      <c r="Q170" s="99">
        <f t="shared" si="84"/>
      </c>
      <c r="R170" s="99">
        <f t="shared" si="85"/>
      </c>
      <c r="S170" s="99">
        <f t="shared" si="86"/>
      </c>
      <c r="T170" s="99" t="str">
        <f t="shared" si="95"/>
        <v>N/A</v>
      </c>
      <c r="U170" s="99" t="str">
        <f t="shared" si="96"/>
        <v>ERROR 1</v>
      </c>
      <c r="V170" s="99" t="str">
        <f t="shared" si="97"/>
        <v>N/A</v>
      </c>
      <c r="W170" s="99" t="str">
        <f t="shared" si="98"/>
        <v>N/A</v>
      </c>
      <c r="X170" s="99" t="str">
        <f t="shared" si="99"/>
        <v>N/A</v>
      </c>
      <c r="Y170" s="99" t="str">
        <f t="shared" si="100"/>
        <v>N/A</v>
      </c>
      <c r="Z170" s="99" t="str">
        <f t="shared" si="88"/>
        <v>CORRECT</v>
      </c>
      <c r="AA170" s="99" t="str">
        <f t="shared" si="89"/>
        <v>CORRECT</v>
      </c>
      <c r="AB170" s="99" t="str">
        <f t="shared" si="90"/>
        <v>CORRECT</v>
      </c>
      <c r="AC170" s="99" t="str">
        <f t="shared" si="91"/>
        <v>CORRECT</v>
      </c>
      <c r="AD170" s="99" t="str">
        <f t="shared" si="92"/>
        <v>CORRECT</v>
      </c>
      <c r="AE170" s="99" t="str">
        <f t="shared" si="93"/>
        <v>CORRECT</v>
      </c>
      <c r="AF170" s="68"/>
      <c r="AG170" s="68"/>
    </row>
    <row r="171" spans="1:33" ht="15">
      <c r="A171" s="83" t="s">
        <v>295</v>
      </c>
      <c r="B171" s="80">
        <v>3</v>
      </c>
      <c r="C171" s="75"/>
      <c r="D171" s="130"/>
      <c r="E171" s="140"/>
      <c r="F171" s="233"/>
      <c r="G171" s="202">
        <v>0</v>
      </c>
      <c r="H171" s="203">
        <v>0</v>
      </c>
      <c r="I171" s="174">
        <f>IF(C171="Yes",1,0)</f>
        <v>0</v>
      </c>
      <c r="J171" s="205">
        <v>0</v>
      </c>
      <c r="K171" s="206">
        <v>0</v>
      </c>
      <c r="L171" s="167">
        <v>0</v>
      </c>
      <c r="M171" s="168">
        <f t="shared" si="103"/>
        <v>0</v>
      </c>
      <c r="N171" s="99">
        <f t="shared" si="81"/>
      </c>
      <c r="O171" s="99">
        <f t="shared" si="82"/>
      </c>
      <c r="P171" s="99">
        <f t="shared" si="83"/>
        <v>0</v>
      </c>
      <c r="Q171" s="99">
        <f t="shared" si="84"/>
      </c>
      <c r="R171" s="99">
        <f t="shared" si="85"/>
      </c>
      <c r="S171" s="99">
        <f t="shared" si="86"/>
      </c>
      <c r="T171" s="99" t="str">
        <f t="shared" si="95"/>
        <v>N/A</v>
      </c>
      <c r="U171" s="99" t="str">
        <f t="shared" si="96"/>
        <v>N/A</v>
      </c>
      <c r="V171" s="99" t="str">
        <f t="shared" si="97"/>
        <v>ERROR 1</v>
      </c>
      <c r="W171" s="99" t="str">
        <f t="shared" si="98"/>
        <v>N/A</v>
      </c>
      <c r="X171" s="99" t="str">
        <f t="shared" si="99"/>
        <v>N/A</v>
      </c>
      <c r="Y171" s="99" t="str">
        <f t="shared" si="100"/>
        <v>N/A</v>
      </c>
      <c r="Z171" s="99" t="str">
        <f t="shared" si="88"/>
        <v>CORRECT</v>
      </c>
      <c r="AA171" s="99" t="str">
        <f t="shared" si="89"/>
        <v>CORRECT</v>
      </c>
      <c r="AB171" s="99" t="str">
        <f t="shared" si="90"/>
        <v>CORRECT</v>
      </c>
      <c r="AC171" s="99" t="str">
        <f t="shared" si="91"/>
        <v>CORRECT</v>
      </c>
      <c r="AD171" s="99" t="str">
        <f t="shared" si="92"/>
        <v>CORRECT</v>
      </c>
      <c r="AE171" s="99" t="str">
        <f t="shared" si="93"/>
        <v>CORRECT</v>
      </c>
      <c r="AF171" s="68"/>
      <c r="AG171" s="68"/>
    </row>
    <row r="172" spans="1:33" ht="15">
      <c r="A172" s="83" t="s">
        <v>295</v>
      </c>
      <c r="B172" s="86">
        <v>4</v>
      </c>
      <c r="C172" s="75"/>
      <c r="D172" s="130"/>
      <c r="E172" s="140"/>
      <c r="F172" s="233"/>
      <c r="G172" s="202">
        <v>0</v>
      </c>
      <c r="H172" s="203">
        <v>0</v>
      </c>
      <c r="I172" s="204">
        <v>0</v>
      </c>
      <c r="J172" s="180">
        <f>IF(C172="Yes",1,0)</f>
        <v>0</v>
      </c>
      <c r="K172" s="206">
        <v>0</v>
      </c>
      <c r="L172" s="167">
        <v>0</v>
      </c>
      <c r="M172" s="168">
        <f t="shared" si="103"/>
        <v>0</v>
      </c>
      <c r="N172" s="99">
        <f t="shared" si="81"/>
      </c>
      <c r="O172" s="99">
        <f t="shared" si="82"/>
      </c>
      <c r="P172" s="99">
        <f t="shared" si="83"/>
      </c>
      <c r="Q172" s="99">
        <f t="shared" si="84"/>
        <v>0</v>
      </c>
      <c r="R172" s="99">
        <f t="shared" si="85"/>
      </c>
      <c r="S172" s="99">
        <f t="shared" si="86"/>
      </c>
      <c r="T172" s="99" t="str">
        <f t="shared" si="95"/>
        <v>N/A</v>
      </c>
      <c r="U172" s="99" t="str">
        <f t="shared" si="96"/>
        <v>N/A</v>
      </c>
      <c r="V172" s="99" t="str">
        <f t="shared" si="97"/>
        <v>N/A</v>
      </c>
      <c r="W172" s="99" t="str">
        <f t="shared" si="98"/>
        <v>ERROR 1</v>
      </c>
      <c r="X172" s="99" t="str">
        <f t="shared" si="99"/>
        <v>N/A</v>
      </c>
      <c r="Y172" s="99" t="str">
        <f t="shared" si="100"/>
        <v>N/A</v>
      </c>
      <c r="Z172" s="99" t="str">
        <f t="shared" si="88"/>
        <v>CORRECT</v>
      </c>
      <c r="AA172" s="99" t="str">
        <f t="shared" si="89"/>
        <v>CORRECT</v>
      </c>
      <c r="AB172" s="99" t="str">
        <f t="shared" si="90"/>
        <v>CORRECT</v>
      </c>
      <c r="AC172" s="99" t="str">
        <f t="shared" si="91"/>
        <v>CORRECT</v>
      </c>
      <c r="AD172" s="99" t="str">
        <f t="shared" si="92"/>
        <v>CORRECT</v>
      </c>
      <c r="AE172" s="99" t="str">
        <f t="shared" si="93"/>
        <v>CORRECT</v>
      </c>
      <c r="AF172" s="68"/>
      <c r="AG172" s="68"/>
    </row>
    <row r="173" spans="1:33" ht="15">
      <c r="A173" s="83" t="s">
        <v>295</v>
      </c>
      <c r="B173" s="82">
        <v>5</v>
      </c>
      <c r="C173" s="75"/>
      <c r="D173" s="130"/>
      <c r="E173" s="140"/>
      <c r="F173" s="233"/>
      <c r="G173" s="202">
        <v>0</v>
      </c>
      <c r="H173" s="203">
        <v>0</v>
      </c>
      <c r="I173" s="204">
        <v>0</v>
      </c>
      <c r="J173" s="205">
        <v>0</v>
      </c>
      <c r="K173" s="177">
        <f>IF(C173="Yes",1,0)</f>
        <v>0</v>
      </c>
      <c r="L173" s="167">
        <v>0</v>
      </c>
      <c r="M173" s="168">
        <f t="shared" si="103"/>
        <v>0</v>
      </c>
      <c r="N173" s="99">
        <f t="shared" si="81"/>
      </c>
      <c r="O173" s="99">
        <f t="shared" si="82"/>
      </c>
      <c r="P173" s="99">
        <f t="shared" si="83"/>
      </c>
      <c r="Q173" s="99">
        <f t="shared" si="84"/>
      </c>
      <c r="R173" s="99">
        <f t="shared" si="85"/>
        <v>0</v>
      </c>
      <c r="S173" s="99">
        <f t="shared" si="86"/>
      </c>
      <c r="T173" s="99" t="str">
        <f t="shared" si="95"/>
        <v>N/A</v>
      </c>
      <c r="U173" s="99" t="str">
        <f t="shared" si="96"/>
        <v>N/A</v>
      </c>
      <c r="V173" s="99" t="str">
        <f t="shared" si="97"/>
        <v>N/A</v>
      </c>
      <c r="W173" s="99" t="str">
        <f t="shared" si="98"/>
        <v>N/A</v>
      </c>
      <c r="X173" s="99" t="str">
        <f t="shared" si="99"/>
        <v>ERROR 1</v>
      </c>
      <c r="Y173" s="99" t="str">
        <f t="shared" si="100"/>
        <v>N/A</v>
      </c>
      <c r="Z173" s="99" t="str">
        <f t="shared" si="88"/>
        <v>CORRECT</v>
      </c>
      <c r="AA173" s="99" t="str">
        <f t="shared" si="89"/>
        <v>CORRECT</v>
      </c>
      <c r="AB173" s="99" t="str">
        <f t="shared" si="90"/>
        <v>CORRECT</v>
      </c>
      <c r="AC173" s="99" t="str">
        <f t="shared" si="91"/>
        <v>CORRECT</v>
      </c>
      <c r="AD173" s="99" t="str">
        <f t="shared" si="92"/>
        <v>CORRECT</v>
      </c>
      <c r="AE173" s="99" t="str">
        <f t="shared" si="93"/>
        <v>CORRECT</v>
      </c>
      <c r="AF173" s="68"/>
      <c r="AG173" s="68"/>
    </row>
    <row r="174" spans="1:33" ht="15">
      <c r="A174" s="83" t="s">
        <v>295</v>
      </c>
      <c r="B174" s="85">
        <v>6</v>
      </c>
      <c r="C174" s="75"/>
      <c r="D174" s="130"/>
      <c r="E174" s="140"/>
      <c r="F174" s="233"/>
      <c r="G174" s="202">
        <v>0</v>
      </c>
      <c r="H174" s="203">
        <v>0</v>
      </c>
      <c r="I174" s="204">
        <v>0</v>
      </c>
      <c r="J174" s="205">
        <v>0</v>
      </c>
      <c r="K174" s="206">
        <v>0</v>
      </c>
      <c r="L174" s="167">
        <f>IF(C174="Yes",1,0)</f>
        <v>0</v>
      </c>
      <c r="M174" s="168">
        <f t="shared" si="103"/>
        <v>0</v>
      </c>
      <c r="N174" s="99">
        <f t="shared" si="81"/>
      </c>
      <c r="O174" s="99">
        <f t="shared" si="82"/>
      </c>
      <c r="P174" s="99">
        <f t="shared" si="83"/>
      </c>
      <c r="Q174" s="99">
        <f t="shared" si="84"/>
      </c>
      <c r="R174" s="99">
        <f t="shared" si="85"/>
      </c>
      <c r="S174" s="99">
        <f t="shared" si="86"/>
        <v>0</v>
      </c>
      <c r="T174" s="99" t="str">
        <f t="shared" si="95"/>
        <v>N/A</v>
      </c>
      <c r="U174" s="99" t="str">
        <f t="shared" si="96"/>
        <v>N/A</v>
      </c>
      <c r="V174" s="99" t="str">
        <f t="shared" si="97"/>
        <v>N/A</v>
      </c>
      <c r="W174" s="99" t="str">
        <f t="shared" si="98"/>
        <v>N/A</v>
      </c>
      <c r="X174" s="99" t="str">
        <f t="shared" si="99"/>
        <v>N/A</v>
      </c>
      <c r="Y174" s="99" t="str">
        <f t="shared" si="100"/>
        <v>ERROR 1</v>
      </c>
      <c r="Z174" s="99" t="str">
        <f t="shared" si="88"/>
        <v>CORRECT</v>
      </c>
      <c r="AA174" s="99" t="str">
        <f t="shared" si="89"/>
        <v>CORRECT</v>
      </c>
      <c r="AB174" s="99" t="str">
        <f t="shared" si="90"/>
        <v>CORRECT</v>
      </c>
      <c r="AC174" s="99" t="str">
        <f t="shared" si="91"/>
        <v>CORRECT</v>
      </c>
      <c r="AD174" s="99" t="str">
        <f t="shared" si="92"/>
        <v>CORRECT</v>
      </c>
      <c r="AE174" s="99" t="str">
        <f t="shared" si="93"/>
        <v>CORRECT</v>
      </c>
      <c r="AF174" s="68"/>
      <c r="AG174" s="68"/>
    </row>
    <row r="175" spans="1:33" ht="36">
      <c r="A175" s="83" t="s">
        <v>296</v>
      </c>
      <c r="B175" s="81">
        <v>1</v>
      </c>
      <c r="C175" s="75"/>
      <c r="D175" s="130"/>
      <c r="E175" s="140"/>
      <c r="F175" s="233"/>
      <c r="G175" s="169">
        <f>IF(C175="Yes",1,0)</f>
        <v>0</v>
      </c>
      <c r="H175" s="170">
        <v>0</v>
      </c>
      <c r="I175" s="204">
        <v>0</v>
      </c>
      <c r="J175" s="205">
        <v>0</v>
      </c>
      <c r="K175" s="206">
        <v>0</v>
      </c>
      <c r="L175" s="167">
        <v>0</v>
      </c>
      <c r="M175" s="168">
        <f t="shared" si="103"/>
        <v>0</v>
      </c>
      <c r="N175" s="99">
        <f t="shared" si="81"/>
        <v>0</v>
      </c>
      <c r="O175" s="99">
        <f t="shared" si="82"/>
      </c>
      <c r="P175" s="99">
        <f t="shared" si="83"/>
      </c>
      <c r="Q175" s="99">
        <f t="shared" si="84"/>
      </c>
      <c r="R175" s="99">
        <f t="shared" si="85"/>
      </c>
      <c r="S175" s="99">
        <f t="shared" si="86"/>
      </c>
      <c r="T175" s="99" t="str">
        <f t="shared" si="95"/>
        <v>ERROR 1</v>
      </c>
      <c r="U175" s="99" t="str">
        <f t="shared" si="96"/>
        <v>N/A</v>
      </c>
      <c r="V175" s="99" t="str">
        <f t="shared" si="97"/>
        <v>N/A</v>
      </c>
      <c r="W175" s="99" t="str">
        <f t="shared" si="98"/>
        <v>N/A</v>
      </c>
      <c r="X175" s="99" t="str">
        <f t="shared" si="99"/>
        <v>N/A</v>
      </c>
      <c r="Y175" s="99" t="str">
        <f t="shared" si="100"/>
        <v>N/A</v>
      </c>
      <c r="Z175" s="99" t="str">
        <f t="shared" si="88"/>
        <v>CORRECT</v>
      </c>
      <c r="AA175" s="99" t="str">
        <f t="shared" si="89"/>
        <v>CORRECT</v>
      </c>
      <c r="AB175" s="99" t="str">
        <f t="shared" si="90"/>
        <v>CORRECT</v>
      </c>
      <c r="AC175" s="99" t="str">
        <f t="shared" si="91"/>
        <v>CORRECT</v>
      </c>
      <c r="AD175" s="99" t="str">
        <f t="shared" si="92"/>
        <v>CORRECT</v>
      </c>
      <c r="AE175" s="99" t="str">
        <f t="shared" si="93"/>
        <v>CORRECT</v>
      </c>
      <c r="AF175" s="68"/>
      <c r="AG175" s="68"/>
    </row>
    <row r="176" spans="1:33" ht="24">
      <c r="A176" s="88" t="s">
        <v>297</v>
      </c>
      <c r="B176" s="85">
        <v>6</v>
      </c>
      <c r="C176" s="75"/>
      <c r="D176" s="130"/>
      <c r="E176" s="140"/>
      <c r="F176" s="233"/>
      <c r="G176" s="202">
        <v>0</v>
      </c>
      <c r="H176" s="203">
        <v>0</v>
      </c>
      <c r="I176" s="204">
        <v>0</v>
      </c>
      <c r="J176" s="205">
        <v>0</v>
      </c>
      <c r="K176" s="206">
        <v>0</v>
      </c>
      <c r="L176" s="167">
        <f aca="true" t="shared" si="104" ref="L176:L191">IF(C176="Yes",1,0)</f>
        <v>0</v>
      </c>
      <c r="M176" s="168">
        <f t="shared" si="103"/>
        <v>0</v>
      </c>
      <c r="N176" s="99">
        <f t="shared" si="81"/>
      </c>
      <c r="O176" s="99">
        <f t="shared" si="82"/>
      </c>
      <c r="P176" s="99">
        <f t="shared" si="83"/>
      </c>
      <c r="Q176" s="99">
        <f t="shared" si="84"/>
      </c>
      <c r="R176" s="99">
        <f t="shared" si="85"/>
      </c>
      <c r="S176" s="99">
        <f t="shared" si="86"/>
        <v>0</v>
      </c>
      <c r="T176" s="99" t="str">
        <f t="shared" si="95"/>
        <v>N/A</v>
      </c>
      <c r="U176" s="99" t="str">
        <f t="shared" si="96"/>
        <v>N/A</v>
      </c>
      <c r="V176" s="99" t="str">
        <f t="shared" si="97"/>
        <v>N/A</v>
      </c>
      <c r="W176" s="99" t="str">
        <f t="shared" si="98"/>
        <v>N/A</v>
      </c>
      <c r="X176" s="99" t="str">
        <f t="shared" si="99"/>
        <v>N/A</v>
      </c>
      <c r="Y176" s="99" t="str">
        <f t="shared" si="100"/>
        <v>ERROR 1</v>
      </c>
      <c r="Z176" s="99" t="str">
        <f t="shared" si="88"/>
        <v>CORRECT</v>
      </c>
      <c r="AA176" s="99" t="str">
        <f t="shared" si="89"/>
        <v>CORRECT</v>
      </c>
      <c r="AB176" s="99" t="str">
        <f t="shared" si="90"/>
        <v>CORRECT</v>
      </c>
      <c r="AC176" s="99" t="str">
        <f t="shared" si="91"/>
        <v>CORRECT</v>
      </c>
      <c r="AD176" s="99" t="str">
        <f t="shared" si="92"/>
        <v>CORRECT</v>
      </c>
      <c r="AE176" s="99" t="str">
        <f t="shared" si="93"/>
        <v>CORRECT</v>
      </c>
      <c r="AF176" s="68"/>
      <c r="AG176" s="68"/>
    </row>
    <row r="177" spans="1:33" ht="48">
      <c r="A177" s="88" t="s">
        <v>298</v>
      </c>
      <c r="B177" s="85">
        <v>6</v>
      </c>
      <c r="C177" s="75"/>
      <c r="D177" s="130"/>
      <c r="E177" s="140"/>
      <c r="F177" s="233"/>
      <c r="G177" s="202">
        <v>0</v>
      </c>
      <c r="H177" s="203">
        <v>0</v>
      </c>
      <c r="I177" s="204">
        <v>0</v>
      </c>
      <c r="J177" s="205">
        <v>0</v>
      </c>
      <c r="K177" s="206">
        <v>0</v>
      </c>
      <c r="L177" s="167">
        <f t="shared" si="104"/>
        <v>0</v>
      </c>
      <c r="M177" s="168">
        <f t="shared" si="103"/>
        <v>0</v>
      </c>
      <c r="N177" s="99">
        <f t="shared" si="81"/>
      </c>
      <c r="O177" s="99">
        <f t="shared" si="82"/>
      </c>
      <c r="P177" s="99">
        <f t="shared" si="83"/>
      </c>
      <c r="Q177" s="99">
        <f t="shared" si="84"/>
      </c>
      <c r="R177" s="99">
        <f t="shared" si="85"/>
      </c>
      <c r="S177" s="99">
        <f t="shared" si="86"/>
        <v>0</v>
      </c>
      <c r="T177" s="99" t="str">
        <f t="shared" si="95"/>
        <v>N/A</v>
      </c>
      <c r="U177" s="99" t="str">
        <f t="shared" si="96"/>
        <v>N/A</v>
      </c>
      <c r="V177" s="99" t="str">
        <f t="shared" si="97"/>
        <v>N/A</v>
      </c>
      <c r="W177" s="99" t="str">
        <f t="shared" si="98"/>
        <v>N/A</v>
      </c>
      <c r="X177" s="99" t="str">
        <f t="shared" si="99"/>
        <v>N/A</v>
      </c>
      <c r="Y177" s="99" t="str">
        <f t="shared" si="100"/>
        <v>ERROR 1</v>
      </c>
      <c r="Z177" s="99" t="str">
        <f t="shared" si="88"/>
        <v>CORRECT</v>
      </c>
      <c r="AA177" s="99" t="str">
        <f t="shared" si="89"/>
        <v>CORRECT</v>
      </c>
      <c r="AB177" s="99" t="str">
        <f t="shared" si="90"/>
        <v>CORRECT</v>
      </c>
      <c r="AC177" s="99" t="str">
        <f t="shared" si="91"/>
        <v>CORRECT</v>
      </c>
      <c r="AD177" s="99" t="str">
        <f t="shared" si="92"/>
        <v>CORRECT</v>
      </c>
      <c r="AE177" s="99" t="str">
        <f t="shared" si="93"/>
        <v>CORRECT</v>
      </c>
      <c r="AF177" s="68"/>
      <c r="AG177" s="68"/>
    </row>
    <row r="178" spans="1:33" ht="96">
      <c r="A178" s="88" t="s">
        <v>299</v>
      </c>
      <c r="B178" s="85">
        <v>6</v>
      </c>
      <c r="C178" s="75"/>
      <c r="D178" s="130"/>
      <c r="E178" s="140"/>
      <c r="F178" s="233"/>
      <c r="G178" s="202">
        <v>0</v>
      </c>
      <c r="H178" s="203">
        <v>0</v>
      </c>
      <c r="I178" s="204">
        <v>0</v>
      </c>
      <c r="J178" s="205">
        <v>0</v>
      </c>
      <c r="K178" s="206">
        <v>0</v>
      </c>
      <c r="L178" s="167">
        <f t="shared" si="104"/>
        <v>0</v>
      </c>
      <c r="M178" s="168">
        <f>SUM(G178:L178)</f>
        <v>0</v>
      </c>
      <c r="N178" s="99">
        <f t="shared" si="81"/>
      </c>
      <c r="O178" s="99">
        <f t="shared" si="82"/>
      </c>
      <c r="P178" s="99">
        <f t="shared" si="83"/>
      </c>
      <c r="Q178" s="99">
        <f t="shared" si="84"/>
      </c>
      <c r="R178" s="99">
        <f t="shared" si="85"/>
      </c>
      <c r="S178" s="99">
        <f t="shared" si="86"/>
        <v>0</v>
      </c>
      <c r="T178" s="99" t="str">
        <f t="shared" si="95"/>
        <v>N/A</v>
      </c>
      <c r="U178" s="99" t="str">
        <f t="shared" si="96"/>
        <v>N/A</v>
      </c>
      <c r="V178" s="99" t="str">
        <f t="shared" si="97"/>
        <v>N/A</v>
      </c>
      <c r="W178" s="99" t="str">
        <f t="shared" si="98"/>
        <v>N/A</v>
      </c>
      <c r="X178" s="99" t="str">
        <f t="shared" si="99"/>
        <v>N/A</v>
      </c>
      <c r="Y178" s="99" t="str">
        <f t="shared" si="100"/>
        <v>ERROR 1</v>
      </c>
      <c r="Z178" s="99" t="str">
        <f t="shared" si="88"/>
        <v>CORRECT</v>
      </c>
      <c r="AA178" s="99" t="str">
        <f t="shared" si="89"/>
        <v>CORRECT</v>
      </c>
      <c r="AB178" s="99" t="str">
        <f t="shared" si="90"/>
        <v>CORRECT</v>
      </c>
      <c r="AC178" s="99" t="str">
        <f t="shared" si="91"/>
        <v>CORRECT</v>
      </c>
      <c r="AD178" s="99" t="str">
        <f t="shared" si="92"/>
        <v>CORRECT</v>
      </c>
      <c r="AE178" s="99" t="str">
        <f t="shared" si="93"/>
        <v>CORRECT</v>
      </c>
      <c r="AF178" s="68"/>
      <c r="AG178" s="68"/>
    </row>
    <row r="179" spans="1:33" ht="15">
      <c r="A179" s="88" t="s">
        <v>300</v>
      </c>
      <c r="B179" s="85">
        <v>6</v>
      </c>
      <c r="C179" s="75"/>
      <c r="D179" s="130"/>
      <c r="E179" s="140"/>
      <c r="F179" s="233"/>
      <c r="G179" s="202">
        <v>0</v>
      </c>
      <c r="H179" s="203">
        <v>0</v>
      </c>
      <c r="I179" s="204">
        <v>0</v>
      </c>
      <c r="J179" s="205">
        <v>0</v>
      </c>
      <c r="K179" s="206">
        <v>0</v>
      </c>
      <c r="L179" s="167">
        <f t="shared" si="104"/>
        <v>0</v>
      </c>
      <c r="M179" s="168">
        <f t="shared" si="103"/>
        <v>0</v>
      </c>
      <c r="N179" s="99">
        <f t="shared" si="81"/>
      </c>
      <c r="O179" s="99">
        <f t="shared" si="82"/>
      </c>
      <c r="P179" s="99">
        <f t="shared" si="83"/>
      </c>
      <c r="Q179" s="99">
        <f t="shared" si="84"/>
      </c>
      <c r="R179" s="99">
        <f t="shared" si="85"/>
      </c>
      <c r="S179" s="99">
        <f t="shared" si="86"/>
        <v>0</v>
      </c>
      <c r="T179" s="99" t="str">
        <f t="shared" si="95"/>
        <v>N/A</v>
      </c>
      <c r="U179" s="99" t="str">
        <f t="shared" si="96"/>
        <v>N/A</v>
      </c>
      <c r="V179" s="99" t="str">
        <f t="shared" si="97"/>
        <v>N/A</v>
      </c>
      <c r="W179" s="99" t="str">
        <f t="shared" si="98"/>
        <v>N/A</v>
      </c>
      <c r="X179" s="99" t="str">
        <f t="shared" si="99"/>
        <v>N/A</v>
      </c>
      <c r="Y179" s="99" t="str">
        <f t="shared" si="100"/>
        <v>ERROR 1</v>
      </c>
      <c r="Z179" s="99" t="str">
        <f t="shared" si="88"/>
        <v>CORRECT</v>
      </c>
      <c r="AA179" s="99" t="str">
        <f t="shared" si="89"/>
        <v>CORRECT</v>
      </c>
      <c r="AB179" s="99" t="str">
        <f t="shared" si="90"/>
        <v>CORRECT</v>
      </c>
      <c r="AC179" s="99" t="str">
        <f t="shared" si="91"/>
        <v>CORRECT</v>
      </c>
      <c r="AD179" s="99" t="str">
        <f t="shared" si="92"/>
        <v>CORRECT</v>
      </c>
      <c r="AE179" s="99" t="str">
        <f t="shared" si="93"/>
        <v>CORRECT</v>
      </c>
      <c r="AF179" s="68"/>
      <c r="AG179" s="68"/>
    </row>
    <row r="180" spans="1:33" ht="24">
      <c r="A180" s="88" t="s">
        <v>301</v>
      </c>
      <c r="B180" s="85">
        <v>6</v>
      </c>
      <c r="C180" s="75"/>
      <c r="D180" s="130"/>
      <c r="E180" s="140"/>
      <c r="F180" s="233"/>
      <c r="G180" s="202">
        <v>0</v>
      </c>
      <c r="H180" s="203">
        <v>0</v>
      </c>
      <c r="I180" s="204">
        <v>0</v>
      </c>
      <c r="J180" s="205">
        <v>0</v>
      </c>
      <c r="K180" s="206">
        <v>0</v>
      </c>
      <c r="L180" s="167">
        <f t="shared" si="104"/>
        <v>0</v>
      </c>
      <c r="M180" s="168">
        <f t="shared" si="103"/>
        <v>0</v>
      </c>
      <c r="N180" s="99">
        <f t="shared" si="81"/>
      </c>
      <c r="O180" s="99">
        <f t="shared" si="82"/>
      </c>
      <c r="P180" s="99">
        <f t="shared" si="83"/>
      </c>
      <c r="Q180" s="99">
        <f t="shared" si="84"/>
      </c>
      <c r="R180" s="99">
        <f t="shared" si="85"/>
      </c>
      <c r="S180" s="99">
        <f t="shared" si="86"/>
        <v>0</v>
      </c>
      <c r="T180" s="99" t="str">
        <f t="shared" si="95"/>
        <v>N/A</v>
      </c>
      <c r="U180" s="99" t="str">
        <f t="shared" si="96"/>
        <v>N/A</v>
      </c>
      <c r="V180" s="99" t="str">
        <f t="shared" si="97"/>
        <v>N/A</v>
      </c>
      <c r="W180" s="99" t="str">
        <f t="shared" si="98"/>
        <v>N/A</v>
      </c>
      <c r="X180" s="99" t="str">
        <f t="shared" si="99"/>
        <v>N/A</v>
      </c>
      <c r="Y180" s="99" t="str">
        <f t="shared" si="100"/>
        <v>ERROR 1</v>
      </c>
      <c r="Z180" s="99" t="str">
        <f t="shared" si="88"/>
        <v>CORRECT</v>
      </c>
      <c r="AA180" s="99" t="str">
        <f t="shared" si="89"/>
        <v>CORRECT</v>
      </c>
      <c r="AB180" s="99" t="str">
        <f t="shared" si="90"/>
        <v>CORRECT</v>
      </c>
      <c r="AC180" s="99" t="str">
        <f t="shared" si="91"/>
        <v>CORRECT</v>
      </c>
      <c r="AD180" s="99" t="str">
        <f t="shared" si="92"/>
        <v>CORRECT</v>
      </c>
      <c r="AE180" s="99" t="str">
        <f t="shared" si="93"/>
        <v>CORRECT</v>
      </c>
      <c r="AF180" s="68"/>
      <c r="AG180" s="68"/>
    </row>
    <row r="181" spans="1:33" ht="24">
      <c r="A181" s="88" t="s">
        <v>302</v>
      </c>
      <c r="B181" s="85">
        <v>6</v>
      </c>
      <c r="C181" s="75"/>
      <c r="D181" s="130"/>
      <c r="E181" s="140"/>
      <c r="F181" s="233"/>
      <c r="G181" s="202">
        <v>0</v>
      </c>
      <c r="H181" s="203">
        <v>0</v>
      </c>
      <c r="I181" s="204">
        <v>0</v>
      </c>
      <c r="J181" s="205">
        <v>0</v>
      </c>
      <c r="K181" s="206">
        <v>0</v>
      </c>
      <c r="L181" s="167">
        <f t="shared" si="104"/>
        <v>0</v>
      </c>
      <c r="M181" s="168">
        <f t="shared" si="103"/>
        <v>0</v>
      </c>
      <c r="N181" s="99">
        <f t="shared" si="81"/>
      </c>
      <c r="O181" s="99">
        <f t="shared" si="82"/>
      </c>
      <c r="P181" s="99">
        <f t="shared" si="83"/>
      </c>
      <c r="Q181" s="99">
        <f t="shared" si="84"/>
      </c>
      <c r="R181" s="99">
        <f t="shared" si="85"/>
      </c>
      <c r="S181" s="99">
        <f t="shared" si="86"/>
        <v>0</v>
      </c>
      <c r="T181" s="99" t="str">
        <f t="shared" si="95"/>
        <v>N/A</v>
      </c>
      <c r="U181" s="99" t="str">
        <f t="shared" si="96"/>
        <v>N/A</v>
      </c>
      <c r="V181" s="99" t="str">
        <f t="shared" si="97"/>
        <v>N/A</v>
      </c>
      <c r="W181" s="99" t="str">
        <f t="shared" si="98"/>
        <v>N/A</v>
      </c>
      <c r="X181" s="99" t="str">
        <f t="shared" si="99"/>
        <v>N/A</v>
      </c>
      <c r="Y181" s="99" t="str">
        <f t="shared" si="100"/>
        <v>ERROR 1</v>
      </c>
      <c r="Z181" s="99" t="str">
        <f t="shared" si="88"/>
        <v>CORRECT</v>
      </c>
      <c r="AA181" s="99" t="str">
        <f t="shared" si="89"/>
        <v>CORRECT</v>
      </c>
      <c r="AB181" s="99" t="str">
        <f t="shared" si="90"/>
        <v>CORRECT</v>
      </c>
      <c r="AC181" s="99" t="str">
        <f t="shared" si="91"/>
        <v>CORRECT</v>
      </c>
      <c r="AD181" s="99" t="str">
        <f t="shared" si="92"/>
        <v>CORRECT</v>
      </c>
      <c r="AE181" s="99" t="str">
        <f t="shared" si="93"/>
        <v>CORRECT</v>
      </c>
      <c r="AF181" s="68"/>
      <c r="AG181" s="68"/>
    </row>
    <row r="182" spans="1:33" ht="15">
      <c r="A182" s="88" t="s">
        <v>303</v>
      </c>
      <c r="B182" s="85">
        <v>6</v>
      </c>
      <c r="C182" s="75"/>
      <c r="D182" s="130"/>
      <c r="E182" s="140"/>
      <c r="F182" s="233"/>
      <c r="G182" s="202">
        <v>0</v>
      </c>
      <c r="H182" s="203">
        <v>0</v>
      </c>
      <c r="I182" s="204">
        <v>0</v>
      </c>
      <c r="J182" s="205">
        <v>0</v>
      </c>
      <c r="K182" s="206">
        <v>0</v>
      </c>
      <c r="L182" s="167">
        <f t="shared" si="104"/>
        <v>0</v>
      </c>
      <c r="M182" s="168">
        <f t="shared" si="103"/>
        <v>0</v>
      </c>
      <c r="N182" s="99">
        <f t="shared" si="81"/>
      </c>
      <c r="O182" s="99">
        <f t="shared" si="82"/>
      </c>
      <c r="P182" s="99">
        <f t="shared" si="83"/>
      </c>
      <c r="Q182" s="99">
        <f t="shared" si="84"/>
      </c>
      <c r="R182" s="99">
        <f t="shared" si="85"/>
      </c>
      <c r="S182" s="99">
        <f t="shared" si="86"/>
        <v>0</v>
      </c>
      <c r="T182" s="99" t="str">
        <f t="shared" si="95"/>
        <v>N/A</v>
      </c>
      <c r="U182" s="99" t="str">
        <f t="shared" si="96"/>
        <v>N/A</v>
      </c>
      <c r="V182" s="99" t="str">
        <f t="shared" si="97"/>
        <v>N/A</v>
      </c>
      <c r="W182" s="99" t="str">
        <f t="shared" si="98"/>
        <v>N/A</v>
      </c>
      <c r="X182" s="99" t="str">
        <f t="shared" si="99"/>
        <v>N/A</v>
      </c>
      <c r="Y182" s="99" t="str">
        <f t="shared" si="100"/>
        <v>ERROR 1</v>
      </c>
      <c r="Z182" s="99" t="str">
        <f t="shared" si="88"/>
        <v>CORRECT</v>
      </c>
      <c r="AA182" s="99" t="str">
        <f t="shared" si="89"/>
        <v>CORRECT</v>
      </c>
      <c r="AB182" s="99" t="str">
        <f t="shared" si="90"/>
        <v>CORRECT</v>
      </c>
      <c r="AC182" s="99" t="str">
        <f t="shared" si="91"/>
        <v>CORRECT</v>
      </c>
      <c r="AD182" s="99" t="str">
        <f t="shared" si="92"/>
        <v>CORRECT</v>
      </c>
      <c r="AE182" s="99" t="str">
        <f t="shared" si="93"/>
        <v>CORRECT</v>
      </c>
      <c r="AF182" s="68"/>
      <c r="AG182" s="68"/>
    </row>
    <row r="183" spans="1:33" ht="15">
      <c r="A183" s="88" t="s">
        <v>304</v>
      </c>
      <c r="B183" s="85">
        <v>6</v>
      </c>
      <c r="C183" s="75"/>
      <c r="D183" s="130"/>
      <c r="E183" s="140"/>
      <c r="F183" s="233"/>
      <c r="G183" s="202">
        <v>0</v>
      </c>
      <c r="H183" s="203">
        <v>0</v>
      </c>
      <c r="I183" s="204">
        <v>0</v>
      </c>
      <c r="J183" s="205">
        <v>0</v>
      </c>
      <c r="K183" s="206">
        <v>0</v>
      </c>
      <c r="L183" s="167">
        <f t="shared" si="104"/>
        <v>0</v>
      </c>
      <c r="M183" s="168">
        <f t="shared" si="103"/>
        <v>0</v>
      </c>
      <c r="N183" s="99">
        <f t="shared" si="81"/>
      </c>
      <c r="O183" s="99">
        <f t="shared" si="82"/>
      </c>
      <c r="P183" s="99">
        <f t="shared" si="83"/>
      </c>
      <c r="Q183" s="99">
        <f t="shared" si="84"/>
      </c>
      <c r="R183" s="99">
        <f t="shared" si="85"/>
      </c>
      <c r="S183" s="99">
        <f t="shared" si="86"/>
        <v>0</v>
      </c>
      <c r="T183" s="99" t="str">
        <f t="shared" si="95"/>
        <v>N/A</v>
      </c>
      <c r="U183" s="99" t="str">
        <f t="shared" si="96"/>
        <v>N/A</v>
      </c>
      <c r="V183" s="99" t="str">
        <f t="shared" si="97"/>
        <v>N/A</v>
      </c>
      <c r="W183" s="99" t="str">
        <f t="shared" si="98"/>
        <v>N/A</v>
      </c>
      <c r="X183" s="99" t="str">
        <f t="shared" si="99"/>
        <v>N/A</v>
      </c>
      <c r="Y183" s="99" t="str">
        <f t="shared" si="100"/>
        <v>ERROR 1</v>
      </c>
      <c r="Z183" s="99" t="str">
        <f t="shared" si="88"/>
        <v>CORRECT</v>
      </c>
      <c r="AA183" s="99" t="str">
        <f t="shared" si="89"/>
        <v>CORRECT</v>
      </c>
      <c r="AB183" s="99" t="str">
        <f t="shared" si="90"/>
        <v>CORRECT</v>
      </c>
      <c r="AC183" s="99" t="str">
        <f t="shared" si="91"/>
        <v>CORRECT</v>
      </c>
      <c r="AD183" s="99" t="str">
        <f t="shared" si="92"/>
        <v>CORRECT</v>
      </c>
      <c r="AE183" s="99" t="str">
        <f t="shared" si="93"/>
        <v>CORRECT</v>
      </c>
      <c r="AF183" s="68"/>
      <c r="AG183" s="68"/>
    </row>
    <row r="184" spans="1:33" ht="15">
      <c r="A184" s="88" t="s">
        <v>305</v>
      </c>
      <c r="B184" s="85">
        <v>6</v>
      </c>
      <c r="C184" s="75"/>
      <c r="D184" s="130"/>
      <c r="E184" s="140"/>
      <c r="F184" s="233"/>
      <c r="G184" s="202">
        <v>0</v>
      </c>
      <c r="H184" s="203">
        <v>0</v>
      </c>
      <c r="I184" s="204">
        <v>0</v>
      </c>
      <c r="J184" s="205">
        <v>0</v>
      </c>
      <c r="K184" s="206">
        <v>0</v>
      </c>
      <c r="L184" s="167">
        <f t="shared" si="104"/>
        <v>0</v>
      </c>
      <c r="M184" s="168">
        <f t="shared" si="103"/>
        <v>0</v>
      </c>
      <c r="N184" s="99">
        <f t="shared" si="81"/>
      </c>
      <c r="O184" s="99">
        <f t="shared" si="82"/>
      </c>
      <c r="P184" s="99">
        <f t="shared" si="83"/>
      </c>
      <c r="Q184" s="99">
        <f t="shared" si="84"/>
      </c>
      <c r="R184" s="99">
        <f t="shared" si="85"/>
      </c>
      <c r="S184" s="99">
        <f t="shared" si="86"/>
        <v>0</v>
      </c>
      <c r="T184" s="99" t="str">
        <f t="shared" si="95"/>
        <v>N/A</v>
      </c>
      <c r="U184" s="99" t="str">
        <f t="shared" si="96"/>
        <v>N/A</v>
      </c>
      <c r="V184" s="99" t="str">
        <f t="shared" si="97"/>
        <v>N/A</v>
      </c>
      <c r="W184" s="99" t="str">
        <f t="shared" si="98"/>
        <v>N/A</v>
      </c>
      <c r="X184" s="99" t="str">
        <f t="shared" si="99"/>
        <v>N/A</v>
      </c>
      <c r="Y184" s="99" t="str">
        <f t="shared" si="100"/>
        <v>ERROR 1</v>
      </c>
      <c r="Z184" s="99" t="str">
        <f t="shared" si="88"/>
        <v>CORRECT</v>
      </c>
      <c r="AA184" s="99" t="str">
        <f t="shared" si="89"/>
        <v>CORRECT</v>
      </c>
      <c r="AB184" s="99" t="str">
        <f t="shared" si="90"/>
        <v>CORRECT</v>
      </c>
      <c r="AC184" s="99" t="str">
        <f t="shared" si="91"/>
        <v>CORRECT</v>
      </c>
      <c r="AD184" s="99" t="str">
        <f t="shared" si="92"/>
        <v>CORRECT</v>
      </c>
      <c r="AE184" s="99" t="str">
        <f t="shared" si="93"/>
        <v>CORRECT</v>
      </c>
      <c r="AF184" s="68"/>
      <c r="AG184" s="68"/>
    </row>
    <row r="185" spans="1:33" ht="24">
      <c r="A185" s="88" t="s">
        <v>306</v>
      </c>
      <c r="B185" s="85">
        <v>6</v>
      </c>
      <c r="C185" s="75"/>
      <c r="D185" s="130"/>
      <c r="E185" s="140"/>
      <c r="F185" s="233"/>
      <c r="G185" s="202">
        <v>0</v>
      </c>
      <c r="H185" s="203">
        <v>0</v>
      </c>
      <c r="I185" s="204">
        <v>0</v>
      </c>
      <c r="J185" s="205">
        <v>0</v>
      </c>
      <c r="K185" s="206">
        <v>0</v>
      </c>
      <c r="L185" s="167">
        <f t="shared" si="104"/>
        <v>0</v>
      </c>
      <c r="M185" s="168">
        <f t="shared" si="103"/>
        <v>0</v>
      </c>
      <c r="N185" s="99">
        <f t="shared" si="81"/>
      </c>
      <c r="O185" s="99">
        <f t="shared" si="82"/>
      </c>
      <c r="P185" s="99">
        <f t="shared" si="83"/>
      </c>
      <c r="Q185" s="99">
        <f t="shared" si="84"/>
      </c>
      <c r="R185" s="99">
        <f t="shared" si="85"/>
      </c>
      <c r="S185" s="99">
        <f t="shared" si="86"/>
        <v>0</v>
      </c>
      <c r="T185" s="99" t="str">
        <f t="shared" si="95"/>
        <v>N/A</v>
      </c>
      <c r="U185" s="99" t="str">
        <f t="shared" si="96"/>
        <v>N/A</v>
      </c>
      <c r="V185" s="99" t="str">
        <f t="shared" si="97"/>
        <v>N/A</v>
      </c>
      <c r="W185" s="99" t="str">
        <f t="shared" si="98"/>
        <v>N/A</v>
      </c>
      <c r="X185" s="99" t="str">
        <f t="shared" si="99"/>
        <v>N/A</v>
      </c>
      <c r="Y185" s="99" t="str">
        <f t="shared" si="100"/>
        <v>ERROR 1</v>
      </c>
      <c r="Z185" s="99" t="str">
        <f t="shared" si="88"/>
        <v>CORRECT</v>
      </c>
      <c r="AA185" s="99" t="str">
        <f t="shared" si="89"/>
        <v>CORRECT</v>
      </c>
      <c r="AB185" s="99" t="str">
        <f t="shared" si="90"/>
        <v>CORRECT</v>
      </c>
      <c r="AC185" s="99" t="str">
        <f t="shared" si="91"/>
        <v>CORRECT</v>
      </c>
      <c r="AD185" s="99" t="str">
        <f t="shared" si="92"/>
        <v>CORRECT</v>
      </c>
      <c r="AE185" s="99" t="str">
        <f t="shared" si="93"/>
        <v>CORRECT</v>
      </c>
      <c r="AF185" s="68"/>
      <c r="AG185" s="68"/>
    </row>
    <row r="186" spans="1:33" ht="48">
      <c r="A186" s="88" t="s">
        <v>307</v>
      </c>
      <c r="B186" s="85">
        <v>6</v>
      </c>
      <c r="C186" s="75"/>
      <c r="D186" s="130"/>
      <c r="E186" s="140"/>
      <c r="F186" s="233"/>
      <c r="G186" s="202">
        <v>0</v>
      </c>
      <c r="H186" s="203">
        <v>0</v>
      </c>
      <c r="I186" s="204">
        <v>0</v>
      </c>
      <c r="J186" s="205">
        <v>0</v>
      </c>
      <c r="K186" s="206">
        <v>0</v>
      </c>
      <c r="L186" s="167">
        <f t="shared" si="104"/>
        <v>0</v>
      </c>
      <c r="M186" s="168">
        <f t="shared" si="103"/>
        <v>0</v>
      </c>
      <c r="N186" s="99">
        <f t="shared" si="81"/>
      </c>
      <c r="O186" s="99">
        <f t="shared" si="82"/>
      </c>
      <c r="P186" s="99">
        <f t="shared" si="83"/>
      </c>
      <c r="Q186" s="99">
        <f t="shared" si="84"/>
      </c>
      <c r="R186" s="99">
        <f t="shared" si="85"/>
      </c>
      <c r="S186" s="99">
        <f t="shared" si="86"/>
        <v>0</v>
      </c>
      <c r="T186" s="99" t="str">
        <f t="shared" si="95"/>
        <v>N/A</v>
      </c>
      <c r="U186" s="99" t="str">
        <f t="shared" si="96"/>
        <v>N/A</v>
      </c>
      <c r="V186" s="99" t="str">
        <f t="shared" si="97"/>
        <v>N/A</v>
      </c>
      <c r="W186" s="99" t="str">
        <f t="shared" si="98"/>
        <v>N/A</v>
      </c>
      <c r="X186" s="99" t="str">
        <f t="shared" si="99"/>
        <v>N/A</v>
      </c>
      <c r="Y186" s="99" t="str">
        <f t="shared" si="100"/>
        <v>ERROR 1</v>
      </c>
      <c r="Z186" s="99" t="str">
        <f t="shared" si="88"/>
        <v>CORRECT</v>
      </c>
      <c r="AA186" s="99" t="str">
        <f t="shared" si="89"/>
        <v>CORRECT</v>
      </c>
      <c r="AB186" s="99" t="str">
        <f t="shared" si="90"/>
        <v>CORRECT</v>
      </c>
      <c r="AC186" s="99" t="str">
        <f t="shared" si="91"/>
        <v>CORRECT</v>
      </c>
      <c r="AD186" s="99" t="str">
        <f t="shared" si="92"/>
        <v>CORRECT</v>
      </c>
      <c r="AE186" s="99" t="str">
        <f t="shared" si="93"/>
        <v>CORRECT</v>
      </c>
      <c r="AF186" s="68"/>
      <c r="AG186" s="68"/>
    </row>
    <row r="187" spans="1:33" ht="60">
      <c r="A187" s="88" t="s">
        <v>308</v>
      </c>
      <c r="B187" s="85">
        <v>6</v>
      </c>
      <c r="C187" s="75"/>
      <c r="D187" s="130"/>
      <c r="E187" s="140"/>
      <c r="F187" s="233"/>
      <c r="G187" s="202">
        <v>0</v>
      </c>
      <c r="H187" s="203">
        <v>0</v>
      </c>
      <c r="I187" s="204">
        <v>0</v>
      </c>
      <c r="J187" s="205">
        <v>0</v>
      </c>
      <c r="K187" s="206">
        <v>0</v>
      </c>
      <c r="L187" s="167">
        <f t="shared" si="104"/>
        <v>0</v>
      </c>
      <c r="M187" s="168">
        <f t="shared" si="103"/>
        <v>0</v>
      </c>
      <c r="N187" s="99">
        <f t="shared" si="81"/>
      </c>
      <c r="O187" s="99">
        <f t="shared" si="82"/>
      </c>
      <c r="P187" s="99">
        <f t="shared" si="83"/>
      </c>
      <c r="Q187" s="99">
        <f t="shared" si="84"/>
      </c>
      <c r="R187" s="99">
        <f t="shared" si="85"/>
      </c>
      <c r="S187" s="99">
        <f t="shared" si="86"/>
        <v>0</v>
      </c>
      <c r="T187" s="99" t="str">
        <f t="shared" si="95"/>
        <v>N/A</v>
      </c>
      <c r="U187" s="99" t="str">
        <f t="shared" si="96"/>
        <v>N/A</v>
      </c>
      <c r="V187" s="99" t="str">
        <f t="shared" si="97"/>
        <v>N/A</v>
      </c>
      <c r="W187" s="99" t="str">
        <f t="shared" si="98"/>
        <v>N/A</v>
      </c>
      <c r="X187" s="99" t="str">
        <f t="shared" si="99"/>
        <v>N/A</v>
      </c>
      <c r="Y187" s="99" t="str">
        <f t="shared" si="100"/>
        <v>ERROR 1</v>
      </c>
      <c r="Z187" s="99" t="str">
        <f t="shared" si="88"/>
        <v>CORRECT</v>
      </c>
      <c r="AA187" s="99" t="str">
        <f t="shared" si="89"/>
        <v>CORRECT</v>
      </c>
      <c r="AB187" s="99" t="str">
        <f t="shared" si="90"/>
        <v>CORRECT</v>
      </c>
      <c r="AC187" s="99" t="str">
        <f t="shared" si="91"/>
        <v>CORRECT</v>
      </c>
      <c r="AD187" s="99" t="str">
        <f t="shared" si="92"/>
        <v>CORRECT</v>
      </c>
      <c r="AE187" s="99" t="str">
        <f t="shared" si="93"/>
        <v>CORRECT</v>
      </c>
      <c r="AF187" s="68"/>
      <c r="AG187" s="68"/>
    </row>
    <row r="188" spans="1:33" ht="36">
      <c r="A188" s="88" t="s">
        <v>309</v>
      </c>
      <c r="B188" s="85">
        <v>6</v>
      </c>
      <c r="C188" s="75"/>
      <c r="D188" s="130"/>
      <c r="E188" s="140"/>
      <c r="F188" s="233"/>
      <c r="G188" s="202">
        <v>0</v>
      </c>
      <c r="H188" s="203">
        <v>0</v>
      </c>
      <c r="I188" s="204">
        <v>0</v>
      </c>
      <c r="J188" s="205">
        <v>0</v>
      </c>
      <c r="K188" s="206">
        <v>0</v>
      </c>
      <c r="L188" s="167">
        <f t="shared" si="104"/>
        <v>0</v>
      </c>
      <c r="M188" s="168">
        <f t="shared" si="103"/>
        <v>0</v>
      </c>
      <c r="N188" s="99">
        <f t="shared" si="81"/>
      </c>
      <c r="O188" s="99">
        <f t="shared" si="82"/>
      </c>
      <c r="P188" s="99">
        <f t="shared" si="83"/>
      </c>
      <c r="Q188" s="99">
        <f t="shared" si="84"/>
      </c>
      <c r="R188" s="99">
        <f t="shared" si="85"/>
      </c>
      <c r="S188" s="99">
        <f t="shared" si="86"/>
        <v>0</v>
      </c>
      <c r="T188" s="99" t="str">
        <f t="shared" si="95"/>
        <v>N/A</v>
      </c>
      <c r="U188" s="99" t="str">
        <f t="shared" si="96"/>
        <v>N/A</v>
      </c>
      <c r="V188" s="99" t="str">
        <f t="shared" si="97"/>
        <v>N/A</v>
      </c>
      <c r="W188" s="99" t="str">
        <f t="shared" si="98"/>
        <v>N/A</v>
      </c>
      <c r="X188" s="99" t="str">
        <f t="shared" si="99"/>
        <v>N/A</v>
      </c>
      <c r="Y188" s="99" t="str">
        <f t="shared" si="100"/>
        <v>ERROR 1</v>
      </c>
      <c r="Z188" s="99" t="str">
        <f t="shared" si="88"/>
        <v>CORRECT</v>
      </c>
      <c r="AA188" s="99" t="str">
        <f t="shared" si="89"/>
        <v>CORRECT</v>
      </c>
      <c r="AB188" s="99" t="str">
        <f t="shared" si="90"/>
        <v>CORRECT</v>
      </c>
      <c r="AC188" s="99" t="str">
        <f t="shared" si="91"/>
        <v>CORRECT</v>
      </c>
      <c r="AD188" s="99" t="str">
        <f t="shared" si="92"/>
        <v>CORRECT</v>
      </c>
      <c r="AE188" s="99" t="str">
        <f t="shared" si="93"/>
        <v>CORRECT</v>
      </c>
      <c r="AF188" s="68"/>
      <c r="AG188" s="68"/>
    </row>
    <row r="189" spans="1:33" ht="24">
      <c r="A189" s="88" t="s">
        <v>310</v>
      </c>
      <c r="B189" s="85">
        <v>6</v>
      </c>
      <c r="C189" s="75"/>
      <c r="D189" s="130"/>
      <c r="E189" s="140"/>
      <c r="F189" s="233"/>
      <c r="G189" s="202">
        <v>0</v>
      </c>
      <c r="H189" s="203">
        <v>0</v>
      </c>
      <c r="I189" s="204">
        <v>0</v>
      </c>
      <c r="J189" s="205">
        <v>0</v>
      </c>
      <c r="K189" s="206">
        <v>0</v>
      </c>
      <c r="L189" s="167">
        <f t="shared" si="104"/>
        <v>0</v>
      </c>
      <c r="M189" s="168">
        <f t="shared" si="103"/>
        <v>0</v>
      </c>
      <c r="N189" s="99">
        <f t="shared" si="81"/>
      </c>
      <c r="O189" s="99">
        <f t="shared" si="82"/>
      </c>
      <c r="P189" s="99">
        <f t="shared" si="83"/>
      </c>
      <c r="Q189" s="99">
        <f t="shared" si="84"/>
      </c>
      <c r="R189" s="99">
        <f t="shared" si="85"/>
      </c>
      <c r="S189" s="99">
        <f t="shared" si="86"/>
        <v>0</v>
      </c>
      <c r="T189" s="99" t="str">
        <f t="shared" si="95"/>
        <v>N/A</v>
      </c>
      <c r="U189" s="99" t="str">
        <f t="shared" si="96"/>
        <v>N/A</v>
      </c>
      <c r="V189" s="99" t="str">
        <f t="shared" si="97"/>
        <v>N/A</v>
      </c>
      <c r="W189" s="99" t="str">
        <f t="shared" si="98"/>
        <v>N/A</v>
      </c>
      <c r="X189" s="99" t="str">
        <f t="shared" si="99"/>
        <v>N/A</v>
      </c>
      <c r="Y189" s="99" t="str">
        <f t="shared" si="100"/>
        <v>ERROR 1</v>
      </c>
      <c r="Z189" s="99" t="str">
        <f t="shared" si="88"/>
        <v>CORRECT</v>
      </c>
      <c r="AA189" s="99" t="str">
        <f t="shared" si="89"/>
        <v>CORRECT</v>
      </c>
      <c r="AB189" s="99" t="str">
        <f t="shared" si="90"/>
        <v>CORRECT</v>
      </c>
      <c r="AC189" s="99" t="str">
        <f t="shared" si="91"/>
        <v>CORRECT</v>
      </c>
      <c r="AD189" s="99" t="str">
        <f t="shared" si="92"/>
        <v>CORRECT</v>
      </c>
      <c r="AE189" s="99" t="str">
        <f t="shared" si="93"/>
        <v>CORRECT</v>
      </c>
      <c r="AF189" s="68"/>
      <c r="AG189" s="68"/>
    </row>
    <row r="190" spans="1:33" ht="24">
      <c r="A190" s="88" t="s">
        <v>311</v>
      </c>
      <c r="B190" s="85">
        <v>6</v>
      </c>
      <c r="C190" s="75"/>
      <c r="D190" s="130"/>
      <c r="E190" s="140"/>
      <c r="F190" s="233"/>
      <c r="G190" s="202">
        <v>0</v>
      </c>
      <c r="H190" s="203">
        <v>0</v>
      </c>
      <c r="I190" s="204">
        <v>0</v>
      </c>
      <c r="J190" s="205">
        <v>0</v>
      </c>
      <c r="K190" s="206">
        <v>0</v>
      </c>
      <c r="L190" s="167">
        <f t="shared" si="104"/>
        <v>0</v>
      </c>
      <c r="M190" s="168">
        <f t="shared" si="103"/>
        <v>0</v>
      </c>
      <c r="N190" s="99">
        <f t="shared" si="81"/>
      </c>
      <c r="O190" s="99">
        <f t="shared" si="82"/>
      </c>
      <c r="P190" s="99">
        <f t="shared" si="83"/>
      </c>
      <c r="Q190" s="99">
        <f t="shared" si="84"/>
      </c>
      <c r="R190" s="99">
        <f t="shared" si="85"/>
      </c>
      <c r="S190" s="99">
        <f t="shared" si="86"/>
        <v>0</v>
      </c>
      <c r="T190" s="99" t="str">
        <f t="shared" si="95"/>
        <v>N/A</v>
      </c>
      <c r="U190" s="99" t="str">
        <f t="shared" si="96"/>
        <v>N/A</v>
      </c>
      <c r="V190" s="99" t="str">
        <f t="shared" si="97"/>
        <v>N/A</v>
      </c>
      <c r="W190" s="99" t="str">
        <f t="shared" si="98"/>
        <v>N/A</v>
      </c>
      <c r="X190" s="99" t="str">
        <f t="shared" si="99"/>
        <v>N/A</v>
      </c>
      <c r="Y190" s="99" t="str">
        <f t="shared" si="100"/>
        <v>ERROR 1</v>
      </c>
      <c r="Z190" s="99" t="str">
        <f t="shared" si="88"/>
        <v>CORRECT</v>
      </c>
      <c r="AA190" s="99" t="str">
        <f t="shared" si="89"/>
        <v>CORRECT</v>
      </c>
      <c r="AB190" s="99" t="str">
        <f t="shared" si="90"/>
        <v>CORRECT</v>
      </c>
      <c r="AC190" s="99" t="str">
        <f t="shared" si="91"/>
        <v>CORRECT</v>
      </c>
      <c r="AD190" s="99" t="str">
        <f t="shared" si="92"/>
        <v>CORRECT</v>
      </c>
      <c r="AE190" s="99" t="str">
        <f t="shared" si="93"/>
        <v>CORRECT</v>
      </c>
      <c r="AF190" s="68"/>
      <c r="AG190" s="68"/>
    </row>
    <row r="191" spans="1:33" ht="24">
      <c r="A191" s="88" t="s">
        <v>312</v>
      </c>
      <c r="B191" s="85">
        <v>6</v>
      </c>
      <c r="C191" s="75"/>
      <c r="D191" s="130"/>
      <c r="E191" s="140"/>
      <c r="F191" s="233"/>
      <c r="G191" s="202">
        <v>0</v>
      </c>
      <c r="H191" s="203">
        <v>0</v>
      </c>
      <c r="I191" s="204">
        <v>0</v>
      </c>
      <c r="J191" s="205">
        <v>0</v>
      </c>
      <c r="K191" s="206">
        <v>0</v>
      </c>
      <c r="L191" s="167">
        <f t="shared" si="104"/>
        <v>0</v>
      </c>
      <c r="M191" s="168">
        <f t="shared" si="103"/>
        <v>0</v>
      </c>
      <c r="N191" s="99">
        <f t="shared" si="81"/>
      </c>
      <c r="O191" s="99">
        <f t="shared" si="82"/>
      </c>
      <c r="P191" s="99">
        <f t="shared" si="83"/>
      </c>
      <c r="Q191" s="99">
        <f t="shared" si="84"/>
      </c>
      <c r="R191" s="99">
        <f t="shared" si="85"/>
      </c>
      <c r="S191" s="99">
        <f t="shared" si="86"/>
        <v>0</v>
      </c>
      <c r="T191" s="99" t="str">
        <f t="shared" si="95"/>
        <v>N/A</v>
      </c>
      <c r="U191" s="99" t="str">
        <f t="shared" si="96"/>
        <v>N/A</v>
      </c>
      <c r="V191" s="99" t="str">
        <f t="shared" si="97"/>
        <v>N/A</v>
      </c>
      <c r="W191" s="99" t="str">
        <f t="shared" si="98"/>
        <v>N/A</v>
      </c>
      <c r="X191" s="99" t="str">
        <f t="shared" si="99"/>
        <v>N/A</v>
      </c>
      <c r="Y191" s="99" t="str">
        <f t="shared" si="100"/>
        <v>ERROR 1</v>
      </c>
      <c r="Z191" s="99" t="str">
        <f t="shared" si="88"/>
        <v>CORRECT</v>
      </c>
      <c r="AA191" s="99" t="str">
        <f t="shared" si="89"/>
        <v>CORRECT</v>
      </c>
      <c r="AB191" s="99" t="str">
        <f t="shared" si="90"/>
        <v>CORRECT</v>
      </c>
      <c r="AC191" s="99" t="str">
        <f t="shared" si="91"/>
        <v>CORRECT</v>
      </c>
      <c r="AD191" s="99" t="str">
        <f t="shared" si="92"/>
        <v>CORRECT</v>
      </c>
      <c r="AE191" s="99" t="str">
        <f t="shared" si="93"/>
        <v>CORRECT</v>
      </c>
      <c r="AF191" s="68"/>
      <c r="AG191" s="68"/>
    </row>
    <row r="192" spans="1:33" ht="36">
      <c r="A192" s="88" t="s">
        <v>313</v>
      </c>
      <c r="B192" s="93">
        <v>4</v>
      </c>
      <c r="C192" s="75"/>
      <c r="D192" s="130"/>
      <c r="E192" s="140"/>
      <c r="F192" s="233"/>
      <c r="G192" s="202">
        <v>0</v>
      </c>
      <c r="H192" s="203">
        <v>0</v>
      </c>
      <c r="I192" s="204">
        <v>0</v>
      </c>
      <c r="J192" s="180">
        <f>IF(C192="Yes",1,0)</f>
        <v>0</v>
      </c>
      <c r="K192" s="206">
        <v>0</v>
      </c>
      <c r="L192" s="167">
        <v>0</v>
      </c>
      <c r="M192" s="168">
        <f t="shared" si="103"/>
        <v>0</v>
      </c>
      <c r="N192" s="99">
        <f t="shared" si="81"/>
      </c>
      <c r="O192" s="99">
        <f t="shared" si="82"/>
      </c>
      <c r="P192" s="99">
        <f t="shared" si="83"/>
      </c>
      <c r="Q192" s="99">
        <f t="shared" si="84"/>
        <v>0</v>
      </c>
      <c r="R192" s="99">
        <f t="shared" si="85"/>
      </c>
      <c r="S192" s="99">
        <f t="shared" si="86"/>
      </c>
      <c r="T192" s="99" t="str">
        <f t="shared" si="95"/>
        <v>N/A</v>
      </c>
      <c r="U192" s="99" t="str">
        <f t="shared" si="96"/>
        <v>N/A</v>
      </c>
      <c r="V192" s="99" t="str">
        <f t="shared" si="97"/>
        <v>N/A</v>
      </c>
      <c r="W192" s="99" t="str">
        <f t="shared" si="98"/>
        <v>ERROR 1</v>
      </c>
      <c r="X192" s="99" t="str">
        <f t="shared" si="99"/>
        <v>N/A</v>
      </c>
      <c r="Y192" s="99" t="str">
        <f t="shared" si="100"/>
        <v>N/A</v>
      </c>
      <c r="Z192" s="99" t="str">
        <f t="shared" si="88"/>
        <v>CORRECT</v>
      </c>
      <c r="AA192" s="99" t="str">
        <f t="shared" si="89"/>
        <v>CORRECT</v>
      </c>
      <c r="AB192" s="99" t="str">
        <f t="shared" si="90"/>
        <v>CORRECT</v>
      </c>
      <c r="AC192" s="99" t="str">
        <f t="shared" si="91"/>
        <v>CORRECT</v>
      </c>
      <c r="AD192" s="99" t="str">
        <f t="shared" si="92"/>
        <v>CORRECT</v>
      </c>
      <c r="AE192" s="99" t="str">
        <f t="shared" si="93"/>
        <v>CORRECT</v>
      </c>
      <c r="AF192" s="68"/>
      <c r="AG192" s="68"/>
    </row>
    <row r="193" spans="1:33" ht="24">
      <c r="A193" s="88" t="s">
        <v>314</v>
      </c>
      <c r="B193" s="85">
        <v>6</v>
      </c>
      <c r="C193" s="75"/>
      <c r="D193" s="130"/>
      <c r="E193" s="140"/>
      <c r="F193" s="233"/>
      <c r="G193" s="202">
        <v>0</v>
      </c>
      <c r="H193" s="203">
        <v>0</v>
      </c>
      <c r="I193" s="204">
        <v>0</v>
      </c>
      <c r="J193" s="205">
        <v>0</v>
      </c>
      <c r="K193" s="206">
        <v>0</v>
      </c>
      <c r="L193" s="167">
        <f aca="true" t="shared" si="105" ref="L193:L198">IF(C193="Yes",1,0)</f>
        <v>0</v>
      </c>
      <c r="M193" s="168">
        <f t="shared" si="103"/>
        <v>0</v>
      </c>
      <c r="N193" s="99">
        <f t="shared" si="81"/>
      </c>
      <c r="O193" s="99">
        <f t="shared" si="82"/>
      </c>
      <c r="P193" s="99">
        <f t="shared" si="83"/>
      </c>
      <c r="Q193" s="99">
        <f t="shared" si="84"/>
      </c>
      <c r="R193" s="99">
        <f t="shared" si="85"/>
      </c>
      <c r="S193" s="99">
        <f t="shared" si="86"/>
        <v>0</v>
      </c>
      <c r="T193" s="99" t="str">
        <f t="shared" si="95"/>
        <v>N/A</v>
      </c>
      <c r="U193" s="99" t="str">
        <f t="shared" si="96"/>
        <v>N/A</v>
      </c>
      <c r="V193" s="99" t="str">
        <f t="shared" si="97"/>
        <v>N/A</v>
      </c>
      <c r="W193" s="99" t="str">
        <f t="shared" si="98"/>
        <v>N/A</v>
      </c>
      <c r="X193" s="99" t="str">
        <f t="shared" si="99"/>
        <v>N/A</v>
      </c>
      <c r="Y193" s="99" t="str">
        <f t="shared" si="100"/>
        <v>ERROR 1</v>
      </c>
      <c r="Z193" s="99" t="str">
        <f t="shared" si="88"/>
        <v>CORRECT</v>
      </c>
      <c r="AA193" s="99" t="str">
        <f t="shared" si="89"/>
        <v>CORRECT</v>
      </c>
      <c r="AB193" s="99" t="str">
        <f t="shared" si="90"/>
        <v>CORRECT</v>
      </c>
      <c r="AC193" s="99" t="str">
        <f t="shared" si="91"/>
        <v>CORRECT</v>
      </c>
      <c r="AD193" s="99" t="str">
        <f t="shared" si="92"/>
        <v>CORRECT</v>
      </c>
      <c r="AE193" s="99" t="str">
        <f t="shared" si="93"/>
        <v>CORRECT</v>
      </c>
      <c r="AF193" s="68"/>
      <c r="AG193" s="68"/>
    </row>
    <row r="194" spans="1:33" ht="15">
      <c r="A194" s="88" t="s">
        <v>315</v>
      </c>
      <c r="B194" s="85">
        <v>6</v>
      </c>
      <c r="C194" s="75"/>
      <c r="D194" s="130"/>
      <c r="E194" s="140"/>
      <c r="F194" s="233"/>
      <c r="G194" s="202">
        <v>0</v>
      </c>
      <c r="H194" s="203">
        <v>0</v>
      </c>
      <c r="I194" s="204">
        <v>0</v>
      </c>
      <c r="J194" s="205">
        <v>0</v>
      </c>
      <c r="K194" s="206">
        <v>0</v>
      </c>
      <c r="L194" s="167">
        <f t="shared" si="105"/>
        <v>0</v>
      </c>
      <c r="M194" s="168">
        <f t="shared" si="103"/>
        <v>0</v>
      </c>
      <c r="N194" s="99">
        <f t="shared" si="81"/>
      </c>
      <c r="O194" s="99">
        <f t="shared" si="82"/>
      </c>
      <c r="P194" s="99">
        <f t="shared" si="83"/>
      </c>
      <c r="Q194" s="99">
        <f t="shared" si="84"/>
      </c>
      <c r="R194" s="99">
        <f t="shared" si="85"/>
      </c>
      <c r="S194" s="99">
        <f t="shared" si="86"/>
        <v>0</v>
      </c>
      <c r="T194" s="99" t="str">
        <f t="shared" si="95"/>
        <v>N/A</v>
      </c>
      <c r="U194" s="99" t="str">
        <f t="shared" si="96"/>
        <v>N/A</v>
      </c>
      <c r="V194" s="99" t="str">
        <f t="shared" si="97"/>
        <v>N/A</v>
      </c>
      <c r="W194" s="99" t="str">
        <f t="shared" si="98"/>
        <v>N/A</v>
      </c>
      <c r="X194" s="99" t="str">
        <f t="shared" si="99"/>
        <v>N/A</v>
      </c>
      <c r="Y194" s="99" t="str">
        <f t="shared" si="100"/>
        <v>ERROR 1</v>
      </c>
      <c r="Z194" s="99" t="str">
        <f t="shared" si="88"/>
        <v>CORRECT</v>
      </c>
      <c r="AA194" s="99" t="str">
        <f t="shared" si="89"/>
        <v>CORRECT</v>
      </c>
      <c r="AB194" s="99" t="str">
        <f t="shared" si="90"/>
        <v>CORRECT</v>
      </c>
      <c r="AC194" s="99" t="str">
        <f t="shared" si="91"/>
        <v>CORRECT</v>
      </c>
      <c r="AD194" s="99" t="str">
        <f t="shared" si="92"/>
        <v>CORRECT</v>
      </c>
      <c r="AE194" s="99" t="str">
        <f t="shared" si="93"/>
        <v>CORRECT</v>
      </c>
      <c r="AF194" s="68"/>
      <c r="AG194" s="68"/>
    </row>
    <row r="195" spans="1:33" ht="36">
      <c r="A195" s="88" t="s">
        <v>316</v>
      </c>
      <c r="B195" s="85">
        <v>6</v>
      </c>
      <c r="C195" s="75"/>
      <c r="D195" s="130"/>
      <c r="E195" s="140"/>
      <c r="F195" s="233"/>
      <c r="G195" s="202">
        <v>0</v>
      </c>
      <c r="H195" s="203">
        <v>0</v>
      </c>
      <c r="I195" s="204">
        <v>0</v>
      </c>
      <c r="J195" s="205">
        <v>0</v>
      </c>
      <c r="K195" s="206">
        <v>0</v>
      </c>
      <c r="L195" s="167">
        <f t="shared" si="105"/>
        <v>0</v>
      </c>
      <c r="M195" s="168">
        <f>SUM(G195:L195)</f>
        <v>0</v>
      </c>
      <c r="N195" s="99">
        <f t="shared" si="81"/>
      </c>
      <c r="O195" s="99">
        <f t="shared" si="82"/>
      </c>
      <c r="P195" s="99">
        <f t="shared" si="83"/>
      </c>
      <c r="Q195" s="99">
        <f t="shared" si="84"/>
      </c>
      <c r="R195" s="99">
        <f t="shared" si="85"/>
      </c>
      <c r="S195" s="99">
        <f t="shared" si="86"/>
        <v>0</v>
      </c>
      <c r="T195" s="99" t="str">
        <f t="shared" si="95"/>
        <v>N/A</v>
      </c>
      <c r="U195" s="99" t="str">
        <f t="shared" si="96"/>
        <v>N/A</v>
      </c>
      <c r="V195" s="99" t="str">
        <f t="shared" si="97"/>
        <v>N/A</v>
      </c>
      <c r="W195" s="99" t="str">
        <f t="shared" si="98"/>
        <v>N/A</v>
      </c>
      <c r="X195" s="99" t="str">
        <f t="shared" si="99"/>
        <v>N/A</v>
      </c>
      <c r="Y195" s="99" t="str">
        <f t="shared" si="100"/>
        <v>ERROR 1</v>
      </c>
      <c r="Z195" s="99" t="str">
        <f t="shared" si="88"/>
        <v>CORRECT</v>
      </c>
      <c r="AA195" s="99" t="str">
        <f t="shared" si="89"/>
        <v>CORRECT</v>
      </c>
      <c r="AB195" s="99" t="str">
        <f t="shared" si="90"/>
        <v>CORRECT</v>
      </c>
      <c r="AC195" s="99" t="str">
        <f t="shared" si="91"/>
        <v>CORRECT</v>
      </c>
      <c r="AD195" s="99" t="str">
        <f t="shared" si="92"/>
        <v>CORRECT</v>
      </c>
      <c r="AE195" s="99" t="str">
        <f t="shared" si="93"/>
        <v>CORRECT</v>
      </c>
      <c r="AF195" s="68"/>
      <c r="AG195" s="68"/>
    </row>
    <row r="196" spans="1:33" ht="48">
      <c r="A196" s="88" t="s">
        <v>317</v>
      </c>
      <c r="B196" s="85">
        <v>6</v>
      </c>
      <c r="C196" s="75"/>
      <c r="D196" s="130"/>
      <c r="E196" s="140"/>
      <c r="F196" s="233"/>
      <c r="G196" s="202">
        <v>0</v>
      </c>
      <c r="H196" s="203">
        <v>0</v>
      </c>
      <c r="I196" s="204">
        <v>0</v>
      </c>
      <c r="J196" s="205">
        <v>0</v>
      </c>
      <c r="K196" s="206">
        <v>0</v>
      </c>
      <c r="L196" s="167">
        <f t="shared" si="105"/>
        <v>0</v>
      </c>
      <c r="M196" s="168">
        <f>SUM(G196:L196)</f>
        <v>0</v>
      </c>
      <c r="N196" s="99">
        <f t="shared" si="81"/>
      </c>
      <c r="O196" s="99">
        <f t="shared" si="82"/>
      </c>
      <c r="P196" s="99">
        <f t="shared" si="83"/>
      </c>
      <c r="Q196" s="99">
        <f t="shared" si="84"/>
      </c>
      <c r="R196" s="99">
        <f t="shared" si="85"/>
      </c>
      <c r="S196" s="99">
        <f t="shared" si="86"/>
        <v>0</v>
      </c>
      <c r="T196" s="99" t="str">
        <f t="shared" si="95"/>
        <v>N/A</v>
      </c>
      <c r="U196" s="99" t="str">
        <f t="shared" si="96"/>
        <v>N/A</v>
      </c>
      <c r="V196" s="99" t="str">
        <f t="shared" si="97"/>
        <v>N/A</v>
      </c>
      <c r="W196" s="99" t="str">
        <f t="shared" si="98"/>
        <v>N/A</v>
      </c>
      <c r="X196" s="99" t="str">
        <f t="shared" si="99"/>
        <v>N/A</v>
      </c>
      <c r="Y196" s="99" t="str">
        <f t="shared" si="100"/>
        <v>ERROR 1</v>
      </c>
      <c r="Z196" s="99" t="str">
        <f t="shared" si="88"/>
        <v>CORRECT</v>
      </c>
      <c r="AA196" s="99" t="str">
        <f t="shared" si="89"/>
        <v>CORRECT</v>
      </c>
      <c r="AB196" s="99" t="str">
        <f t="shared" si="90"/>
        <v>CORRECT</v>
      </c>
      <c r="AC196" s="99" t="str">
        <f t="shared" si="91"/>
        <v>CORRECT</v>
      </c>
      <c r="AD196" s="99" t="str">
        <f t="shared" si="92"/>
        <v>CORRECT</v>
      </c>
      <c r="AE196" s="99" t="str">
        <f t="shared" si="93"/>
        <v>CORRECT</v>
      </c>
      <c r="AF196" s="68"/>
      <c r="AG196" s="68"/>
    </row>
    <row r="197" spans="1:33" ht="36">
      <c r="A197" s="88" t="s">
        <v>318</v>
      </c>
      <c r="B197" s="85">
        <v>6</v>
      </c>
      <c r="C197" s="75"/>
      <c r="D197" s="130"/>
      <c r="E197" s="140"/>
      <c r="F197" s="233"/>
      <c r="G197" s="202">
        <v>0</v>
      </c>
      <c r="H197" s="203">
        <v>0</v>
      </c>
      <c r="I197" s="204">
        <v>0</v>
      </c>
      <c r="J197" s="205">
        <v>0</v>
      </c>
      <c r="K197" s="206">
        <v>0</v>
      </c>
      <c r="L197" s="167">
        <f t="shared" si="105"/>
        <v>0</v>
      </c>
      <c r="M197" s="168">
        <f t="shared" si="103"/>
        <v>0</v>
      </c>
      <c r="N197" s="99">
        <f aca="true" t="shared" si="106" ref="N197:N214">IF($B197=1,$E197,"")</f>
      </c>
      <c r="O197" s="99">
        <f aca="true" t="shared" si="107" ref="O197:O214">IF($B197=2,$E197,"")</f>
      </c>
      <c r="P197" s="99">
        <f aca="true" t="shared" si="108" ref="P197:P214">IF($B197=3,$E197,"")</f>
      </c>
      <c r="Q197" s="99">
        <f aca="true" t="shared" si="109" ref="Q197:Q214">IF($B197=4,$E197,"")</f>
      </c>
      <c r="R197" s="99">
        <f aca="true" t="shared" si="110" ref="R197:R214">IF($B197=5,$E197,"")</f>
      </c>
      <c r="S197" s="99">
        <f aca="true" t="shared" si="111" ref="S197:S214">IF($B197=6,$E197,"")</f>
        <v>0</v>
      </c>
      <c r="T197" s="99" t="str">
        <f t="shared" si="95"/>
        <v>N/A</v>
      </c>
      <c r="U197" s="99" t="str">
        <f t="shared" si="96"/>
        <v>N/A</v>
      </c>
      <c r="V197" s="99" t="str">
        <f t="shared" si="97"/>
        <v>N/A</v>
      </c>
      <c r="W197" s="99" t="str">
        <f t="shared" si="98"/>
        <v>N/A</v>
      </c>
      <c r="X197" s="99" t="str">
        <f t="shared" si="99"/>
        <v>N/A</v>
      </c>
      <c r="Y197" s="99" t="str">
        <f t="shared" si="100"/>
        <v>ERROR 1</v>
      </c>
      <c r="Z197" s="99" t="str">
        <f aca="true" t="shared" si="112" ref="Z197:Z214">IF(AND(C197="No",E197=""),IF(B197=1,"ERROR 2","N/A"),"CORRECT")</f>
        <v>CORRECT</v>
      </c>
      <c r="AA197" s="99" t="str">
        <f aca="true" t="shared" si="113" ref="AA197:AA214">IF(AND(C197="No",E197=""),IF(B197=2,"ERROR 2","N/A"),"CORRECT")</f>
        <v>CORRECT</v>
      </c>
      <c r="AB197" s="99" t="str">
        <f aca="true" t="shared" si="114" ref="AB197:AB214">IF(AND(C197="No",E197=""),IF(B197=3,"ERROR 2","N/A"),"CORRECT")</f>
        <v>CORRECT</v>
      </c>
      <c r="AC197" s="99" t="str">
        <f aca="true" t="shared" si="115" ref="AC197:AC214">IF(AND(C197="No",E197=""),IF(B197=4,"ERROR 2","N/A"),"CORRECT")</f>
        <v>CORRECT</v>
      </c>
      <c r="AD197" s="99" t="str">
        <f aca="true" t="shared" si="116" ref="AD197:AD214">IF(AND(C197="No",E197=""),IF(B197=5,"ERROR 2","N/A"),"CORRECT")</f>
        <v>CORRECT</v>
      </c>
      <c r="AE197" s="99" t="str">
        <f aca="true" t="shared" si="117" ref="AE197:AE214">IF(AND(C197="No",E197=""),IF(B197=6,"ERROR 2","N/A"),"CORRECT")</f>
        <v>CORRECT</v>
      </c>
      <c r="AF197" s="68"/>
      <c r="AG197" s="68"/>
    </row>
    <row r="198" spans="1:33" ht="96">
      <c r="A198" s="88" t="s">
        <v>319</v>
      </c>
      <c r="B198" s="85">
        <v>6</v>
      </c>
      <c r="C198" s="75"/>
      <c r="D198" s="130"/>
      <c r="E198" s="140"/>
      <c r="F198" s="233"/>
      <c r="G198" s="202">
        <v>0</v>
      </c>
      <c r="H198" s="203">
        <v>0</v>
      </c>
      <c r="I198" s="204">
        <v>0</v>
      </c>
      <c r="J198" s="205">
        <v>0</v>
      </c>
      <c r="K198" s="206">
        <v>0</v>
      </c>
      <c r="L198" s="167">
        <f t="shared" si="105"/>
        <v>0</v>
      </c>
      <c r="M198" s="168">
        <f t="shared" si="103"/>
        <v>0</v>
      </c>
      <c r="N198" s="99">
        <f t="shared" si="106"/>
      </c>
      <c r="O198" s="99">
        <f t="shared" si="107"/>
      </c>
      <c r="P198" s="99">
        <f t="shared" si="108"/>
      </c>
      <c r="Q198" s="99">
        <f t="shared" si="109"/>
      </c>
      <c r="R198" s="99">
        <f t="shared" si="110"/>
      </c>
      <c r="S198" s="99">
        <f t="shared" si="111"/>
        <v>0</v>
      </c>
      <c r="T198" s="99" t="str">
        <f t="shared" si="95"/>
        <v>N/A</v>
      </c>
      <c r="U198" s="99" t="str">
        <f t="shared" si="96"/>
        <v>N/A</v>
      </c>
      <c r="V198" s="99" t="str">
        <f t="shared" si="97"/>
        <v>N/A</v>
      </c>
      <c r="W198" s="99" t="str">
        <f t="shared" si="98"/>
        <v>N/A</v>
      </c>
      <c r="X198" s="99" t="str">
        <f t="shared" si="99"/>
        <v>N/A</v>
      </c>
      <c r="Y198" s="99" t="str">
        <f t="shared" si="100"/>
        <v>ERROR 1</v>
      </c>
      <c r="Z198" s="99" t="str">
        <f t="shared" si="112"/>
        <v>CORRECT</v>
      </c>
      <c r="AA198" s="99" t="str">
        <f t="shared" si="113"/>
        <v>CORRECT</v>
      </c>
      <c r="AB198" s="99" t="str">
        <f t="shared" si="114"/>
        <v>CORRECT</v>
      </c>
      <c r="AC198" s="99" t="str">
        <f t="shared" si="115"/>
        <v>CORRECT</v>
      </c>
      <c r="AD198" s="99" t="str">
        <f t="shared" si="116"/>
        <v>CORRECT</v>
      </c>
      <c r="AE198" s="99" t="str">
        <f t="shared" si="117"/>
        <v>CORRECT</v>
      </c>
      <c r="AF198" s="68"/>
      <c r="AG198" s="68"/>
    </row>
    <row r="199" spans="1:33" ht="48">
      <c r="A199" s="88" t="s">
        <v>320</v>
      </c>
      <c r="B199" s="78">
        <v>2</v>
      </c>
      <c r="C199" s="75"/>
      <c r="D199" s="130"/>
      <c r="E199" s="140"/>
      <c r="F199" s="233"/>
      <c r="G199" s="169">
        <v>0</v>
      </c>
      <c r="H199" s="171">
        <f>IF(C199="Yes",1,0)</f>
        <v>0</v>
      </c>
      <c r="I199" s="204">
        <v>0</v>
      </c>
      <c r="J199" s="205">
        <v>0</v>
      </c>
      <c r="K199" s="206">
        <v>0</v>
      </c>
      <c r="L199" s="167">
        <v>0</v>
      </c>
      <c r="M199" s="168">
        <f t="shared" si="103"/>
        <v>0</v>
      </c>
      <c r="N199" s="99">
        <f t="shared" si="106"/>
      </c>
      <c r="O199" s="99">
        <f t="shared" si="107"/>
        <v>0</v>
      </c>
      <c r="P199" s="99">
        <f t="shared" si="108"/>
      </c>
      <c r="Q199" s="99">
        <f t="shared" si="109"/>
      </c>
      <c r="R199" s="99">
        <f t="shared" si="110"/>
      </c>
      <c r="S199" s="99">
        <f t="shared" si="111"/>
      </c>
      <c r="T199" s="99" t="str">
        <f t="shared" si="95"/>
        <v>N/A</v>
      </c>
      <c r="U199" s="99" t="str">
        <f t="shared" si="96"/>
        <v>ERROR 1</v>
      </c>
      <c r="V199" s="99" t="str">
        <f t="shared" si="97"/>
        <v>N/A</v>
      </c>
      <c r="W199" s="99" t="str">
        <f t="shared" si="98"/>
        <v>N/A</v>
      </c>
      <c r="X199" s="99" t="str">
        <f t="shared" si="99"/>
        <v>N/A</v>
      </c>
      <c r="Y199" s="99" t="str">
        <f t="shared" si="100"/>
        <v>N/A</v>
      </c>
      <c r="Z199" s="99" t="str">
        <f t="shared" si="112"/>
        <v>CORRECT</v>
      </c>
      <c r="AA199" s="99" t="str">
        <f t="shared" si="113"/>
        <v>CORRECT</v>
      </c>
      <c r="AB199" s="99" t="str">
        <f t="shared" si="114"/>
        <v>CORRECT</v>
      </c>
      <c r="AC199" s="99" t="str">
        <f t="shared" si="115"/>
        <v>CORRECT</v>
      </c>
      <c r="AD199" s="99" t="str">
        <f t="shared" si="116"/>
        <v>CORRECT</v>
      </c>
      <c r="AE199" s="99" t="str">
        <f t="shared" si="117"/>
        <v>CORRECT</v>
      </c>
      <c r="AF199" s="68"/>
      <c r="AG199" s="68"/>
    </row>
    <row r="200" spans="1:33" ht="48">
      <c r="A200" s="88" t="s">
        <v>321</v>
      </c>
      <c r="B200" s="78">
        <v>2</v>
      </c>
      <c r="C200" s="75"/>
      <c r="D200" s="130"/>
      <c r="E200" s="140"/>
      <c r="F200" s="233"/>
      <c r="G200" s="169">
        <v>0</v>
      </c>
      <c r="H200" s="171">
        <f>IF(C200="Yes",1,0)</f>
        <v>0</v>
      </c>
      <c r="I200" s="204">
        <v>0</v>
      </c>
      <c r="J200" s="205">
        <v>0</v>
      </c>
      <c r="K200" s="206">
        <v>0</v>
      </c>
      <c r="L200" s="167">
        <v>0</v>
      </c>
      <c r="M200" s="168">
        <f t="shared" si="103"/>
        <v>0</v>
      </c>
      <c r="N200" s="99">
        <f t="shared" si="106"/>
      </c>
      <c r="O200" s="99">
        <f t="shared" si="107"/>
        <v>0</v>
      </c>
      <c r="P200" s="99">
        <f t="shared" si="108"/>
      </c>
      <c r="Q200" s="99">
        <f t="shared" si="109"/>
      </c>
      <c r="R200" s="99">
        <f t="shared" si="110"/>
      </c>
      <c r="S200" s="99">
        <f t="shared" si="111"/>
      </c>
      <c r="T200" s="99" t="str">
        <f t="shared" si="95"/>
        <v>N/A</v>
      </c>
      <c r="U200" s="99" t="str">
        <f t="shared" si="96"/>
        <v>ERROR 1</v>
      </c>
      <c r="V200" s="99" t="str">
        <f t="shared" si="97"/>
        <v>N/A</v>
      </c>
      <c r="W200" s="99" t="str">
        <f t="shared" si="98"/>
        <v>N/A</v>
      </c>
      <c r="X200" s="99" t="str">
        <f t="shared" si="99"/>
        <v>N/A</v>
      </c>
      <c r="Y200" s="99" t="str">
        <f t="shared" si="100"/>
        <v>N/A</v>
      </c>
      <c r="Z200" s="99" t="str">
        <f t="shared" si="112"/>
        <v>CORRECT</v>
      </c>
      <c r="AA200" s="99" t="str">
        <f t="shared" si="113"/>
        <v>CORRECT</v>
      </c>
      <c r="AB200" s="99" t="str">
        <f t="shared" si="114"/>
        <v>CORRECT</v>
      </c>
      <c r="AC200" s="99" t="str">
        <f t="shared" si="115"/>
        <v>CORRECT</v>
      </c>
      <c r="AD200" s="99" t="str">
        <f t="shared" si="116"/>
        <v>CORRECT</v>
      </c>
      <c r="AE200" s="99" t="str">
        <f t="shared" si="117"/>
        <v>CORRECT</v>
      </c>
      <c r="AF200" s="68"/>
      <c r="AG200" s="68"/>
    </row>
    <row r="201" spans="1:33" ht="36">
      <c r="A201" s="88" t="s">
        <v>322</v>
      </c>
      <c r="B201" s="78">
        <v>2</v>
      </c>
      <c r="C201" s="75"/>
      <c r="D201" s="130"/>
      <c r="E201" s="140"/>
      <c r="F201" s="233"/>
      <c r="G201" s="169">
        <v>0</v>
      </c>
      <c r="H201" s="171">
        <f>IF(C201="Yes",1,0)</f>
        <v>0</v>
      </c>
      <c r="I201" s="204">
        <v>0</v>
      </c>
      <c r="J201" s="205">
        <v>0</v>
      </c>
      <c r="K201" s="206">
        <v>0</v>
      </c>
      <c r="L201" s="167">
        <v>0</v>
      </c>
      <c r="M201" s="168">
        <f t="shared" si="103"/>
        <v>0</v>
      </c>
      <c r="N201" s="99">
        <f t="shared" si="106"/>
      </c>
      <c r="O201" s="99">
        <f t="shared" si="107"/>
        <v>0</v>
      </c>
      <c r="P201" s="99">
        <f t="shared" si="108"/>
      </c>
      <c r="Q201" s="99">
        <f t="shared" si="109"/>
      </c>
      <c r="R201" s="99">
        <f t="shared" si="110"/>
      </c>
      <c r="S201" s="99">
        <f t="shared" si="111"/>
      </c>
      <c r="T201" s="99" t="str">
        <f t="shared" si="95"/>
        <v>N/A</v>
      </c>
      <c r="U201" s="99" t="str">
        <f t="shared" si="96"/>
        <v>ERROR 1</v>
      </c>
      <c r="V201" s="99" t="str">
        <f t="shared" si="97"/>
        <v>N/A</v>
      </c>
      <c r="W201" s="99" t="str">
        <f t="shared" si="98"/>
        <v>N/A</v>
      </c>
      <c r="X201" s="99" t="str">
        <f t="shared" si="99"/>
        <v>N/A</v>
      </c>
      <c r="Y201" s="99" t="str">
        <f t="shared" si="100"/>
        <v>N/A</v>
      </c>
      <c r="Z201" s="99" t="str">
        <f t="shared" si="112"/>
        <v>CORRECT</v>
      </c>
      <c r="AA201" s="99" t="str">
        <f t="shared" si="113"/>
        <v>CORRECT</v>
      </c>
      <c r="AB201" s="99" t="str">
        <f t="shared" si="114"/>
        <v>CORRECT</v>
      </c>
      <c r="AC201" s="99" t="str">
        <f t="shared" si="115"/>
        <v>CORRECT</v>
      </c>
      <c r="AD201" s="99" t="str">
        <f t="shared" si="116"/>
        <v>CORRECT</v>
      </c>
      <c r="AE201" s="99" t="str">
        <f t="shared" si="117"/>
        <v>CORRECT</v>
      </c>
      <c r="AF201" s="68"/>
      <c r="AG201" s="68"/>
    </row>
    <row r="202" spans="1:33" ht="24">
      <c r="A202" s="88" t="s">
        <v>323</v>
      </c>
      <c r="B202" s="78">
        <v>2</v>
      </c>
      <c r="C202" s="75"/>
      <c r="D202" s="130"/>
      <c r="E202" s="140"/>
      <c r="F202" s="233"/>
      <c r="G202" s="169">
        <v>0</v>
      </c>
      <c r="H202" s="171">
        <f>IF(C202="Yes",1,0)</f>
        <v>0</v>
      </c>
      <c r="I202" s="204">
        <v>0</v>
      </c>
      <c r="J202" s="205">
        <v>0</v>
      </c>
      <c r="K202" s="206">
        <v>0</v>
      </c>
      <c r="L202" s="167">
        <v>0</v>
      </c>
      <c r="M202" s="168">
        <f t="shared" si="103"/>
        <v>0</v>
      </c>
      <c r="N202" s="99">
        <f t="shared" si="106"/>
      </c>
      <c r="O202" s="99">
        <f t="shared" si="107"/>
        <v>0</v>
      </c>
      <c r="P202" s="99">
        <f t="shared" si="108"/>
      </c>
      <c r="Q202" s="99">
        <f t="shared" si="109"/>
      </c>
      <c r="R202" s="99">
        <f t="shared" si="110"/>
      </c>
      <c r="S202" s="99">
        <f t="shared" si="111"/>
      </c>
      <c r="T202" s="99" t="str">
        <f t="shared" si="95"/>
        <v>N/A</v>
      </c>
      <c r="U202" s="99" t="str">
        <f t="shared" si="96"/>
        <v>ERROR 1</v>
      </c>
      <c r="V202" s="99" t="str">
        <f t="shared" si="97"/>
        <v>N/A</v>
      </c>
      <c r="W202" s="99" t="str">
        <f t="shared" si="98"/>
        <v>N/A</v>
      </c>
      <c r="X202" s="99" t="str">
        <f t="shared" si="99"/>
        <v>N/A</v>
      </c>
      <c r="Y202" s="99" t="str">
        <f t="shared" si="100"/>
        <v>N/A</v>
      </c>
      <c r="Z202" s="99" t="str">
        <f t="shared" si="112"/>
        <v>CORRECT</v>
      </c>
      <c r="AA202" s="99" t="str">
        <f t="shared" si="113"/>
        <v>CORRECT</v>
      </c>
      <c r="AB202" s="99" t="str">
        <f t="shared" si="114"/>
        <v>CORRECT</v>
      </c>
      <c r="AC202" s="99" t="str">
        <f t="shared" si="115"/>
        <v>CORRECT</v>
      </c>
      <c r="AD202" s="99" t="str">
        <f t="shared" si="116"/>
        <v>CORRECT</v>
      </c>
      <c r="AE202" s="99" t="str">
        <f t="shared" si="117"/>
        <v>CORRECT</v>
      </c>
      <c r="AF202" s="68"/>
      <c r="AG202" s="68"/>
    </row>
    <row r="203" spans="1:33" ht="24">
      <c r="A203" s="88" t="s">
        <v>324</v>
      </c>
      <c r="B203" s="93">
        <v>4</v>
      </c>
      <c r="C203" s="75"/>
      <c r="D203" s="130"/>
      <c r="E203" s="140"/>
      <c r="F203" s="233"/>
      <c r="G203" s="202">
        <v>0</v>
      </c>
      <c r="H203" s="203">
        <v>0</v>
      </c>
      <c r="I203" s="204">
        <v>0</v>
      </c>
      <c r="J203" s="180">
        <f aca="true" t="shared" si="118" ref="J203:J209">IF(C203="Yes",1,0)</f>
        <v>0</v>
      </c>
      <c r="K203" s="206">
        <v>0</v>
      </c>
      <c r="L203" s="167">
        <v>0</v>
      </c>
      <c r="M203" s="168">
        <f t="shared" si="103"/>
        <v>0</v>
      </c>
      <c r="N203" s="99">
        <f t="shared" si="106"/>
      </c>
      <c r="O203" s="99">
        <f t="shared" si="107"/>
      </c>
      <c r="P203" s="99">
        <f t="shared" si="108"/>
      </c>
      <c r="Q203" s="99">
        <f t="shared" si="109"/>
        <v>0</v>
      </c>
      <c r="R203" s="99">
        <f t="shared" si="110"/>
      </c>
      <c r="S203" s="99">
        <f t="shared" si="111"/>
      </c>
      <c r="T203" s="99" t="str">
        <f t="shared" si="95"/>
        <v>N/A</v>
      </c>
      <c r="U203" s="99" t="str">
        <f t="shared" si="96"/>
        <v>N/A</v>
      </c>
      <c r="V203" s="99" t="str">
        <f t="shared" si="97"/>
        <v>N/A</v>
      </c>
      <c r="W203" s="99" t="str">
        <f t="shared" si="98"/>
        <v>ERROR 1</v>
      </c>
      <c r="X203" s="99" t="str">
        <f t="shared" si="99"/>
        <v>N/A</v>
      </c>
      <c r="Y203" s="99" t="str">
        <f t="shared" si="100"/>
        <v>N/A</v>
      </c>
      <c r="Z203" s="99" t="str">
        <f t="shared" si="112"/>
        <v>CORRECT</v>
      </c>
      <c r="AA203" s="99" t="str">
        <f t="shared" si="113"/>
        <v>CORRECT</v>
      </c>
      <c r="AB203" s="99" t="str">
        <f t="shared" si="114"/>
        <v>CORRECT</v>
      </c>
      <c r="AC203" s="99" t="str">
        <f t="shared" si="115"/>
        <v>CORRECT</v>
      </c>
      <c r="AD203" s="99" t="str">
        <f t="shared" si="116"/>
        <v>CORRECT</v>
      </c>
      <c r="AE203" s="99" t="str">
        <f t="shared" si="117"/>
        <v>CORRECT</v>
      </c>
      <c r="AF203" s="68"/>
      <c r="AG203" s="68"/>
    </row>
    <row r="204" spans="1:33" ht="180">
      <c r="A204" s="88" t="s">
        <v>325</v>
      </c>
      <c r="B204" s="93">
        <v>4</v>
      </c>
      <c r="C204" s="75"/>
      <c r="D204" s="130"/>
      <c r="E204" s="140"/>
      <c r="F204" s="233"/>
      <c r="G204" s="202">
        <v>0</v>
      </c>
      <c r="H204" s="203">
        <v>0</v>
      </c>
      <c r="I204" s="204">
        <v>0</v>
      </c>
      <c r="J204" s="180">
        <f t="shared" si="118"/>
        <v>0</v>
      </c>
      <c r="K204" s="206">
        <v>0</v>
      </c>
      <c r="L204" s="167">
        <v>0</v>
      </c>
      <c r="M204" s="168">
        <f t="shared" si="103"/>
        <v>0</v>
      </c>
      <c r="N204" s="99">
        <f t="shared" si="106"/>
      </c>
      <c r="O204" s="99">
        <f t="shared" si="107"/>
      </c>
      <c r="P204" s="99">
        <f t="shared" si="108"/>
      </c>
      <c r="Q204" s="99">
        <f t="shared" si="109"/>
        <v>0</v>
      </c>
      <c r="R204" s="99">
        <f t="shared" si="110"/>
      </c>
      <c r="S204" s="99">
        <f t="shared" si="111"/>
      </c>
      <c r="T204" s="99" t="str">
        <f t="shared" si="95"/>
        <v>N/A</v>
      </c>
      <c r="U204" s="99" t="str">
        <f t="shared" si="96"/>
        <v>N/A</v>
      </c>
      <c r="V204" s="99" t="str">
        <f t="shared" si="97"/>
        <v>N/A</v>
      </c>
      <c r="W204" s="99" t="str">
        <f t="shared" si="98"/>
        <v>ERROR 1</v>
      </c>
      <c r="X204" s="99" t="str">
        <f t="shared" si="99"/>
        <v>N/A</v>
      </c>
      <c r="Y204" s="99" t="str">
        <f t="shared" si="100"/>
        <v>N/A</v>
      </c>
      <c r="Z204" s="99" t="str">
        <f t="shared" si="112"/>
        <v>CORRECT</v>
      </c>
      <c r="AA204" s="99" t="str">
        <f t="shared" si="113"/>
        <v>CORRECT</v>
      </c>
      <c r="AB204" s="99" t="str">
        <f t="shared" si="114"/>
        <v>CORRECT</v>
      </c>
      <c r="AC204" s="99" t="str">
        <f t="shared" si="115"/>
        <v>CORRECT</v>
      </c>
      <c r="AD204" s="99" t="str">
        <f t="shared" si="116"/>
        <v>CORRECT</v>
      </c>
      <c r="AE204" s="99" t="str">
        <f t="shared" si="117"/>
        <v>CORRECT</v>
      </c>
      <c r="AF204" s="68"/>
      <c r="AG204" s="68"/>
    </row>
    <row r="205" spans="1:33" ht="15">
      <c r="A205" s="88" t="s">
        <v>326</v>
      </c>
      <c r="B205" s="93">
        <v>4</v>
      </c>
      <c r="C205" s="75"/>
      <c r="D205" s="130"/>
      <c r="E205" s="140"/>
      <c r="F205" s="233"/>
      <c r="G205" s="202">
        <v>0</v>
      </c>
      <c r="H205" s="203">
        <v>0</v>
      </c>
      <c r="I205" s="204">
        <v>0</v>
      </c>
      <c r="J205" s="180">
        <f t="shared" si="118"/>
        <v>0</v>
      </c>
      <c r="K205" s="206">
        <v>0</v>
      </c>
      <c r="L205" s="167">
        <v>0</v>
      </c>
      <c r="M205" s="168">
        <f t="shared" si="103"/>
        <v>0</v>
      </c>
      <c r="N205" s="99">
        <f t="shared" si="106"/>
      </c>
      <c r="O205" s="99">
        <f t="shared" si="107"/>
      </c>
      <c r="P205" s="99">
        <f t="shared" si="108"/>
      </c>
      <c r="Q205" s="99">
        <f t="shared" si="109"/>
        <v>0</v>
      </c>
      <c r="R205" s="99">
        <f t="shared" si="110"/>
      </c>
      <c r="S205" s="99">
        <f t="shared" si="111"/>
      </c>
      <c r="T205" s="99" t="str">
        <f aca="true" t="shared" si="119" ref="T205:T214">IF(AND(C205="Yes",E205=""),"CORRECT",IF(C205="No","CORRECT",IF(B205=1,"ERROR 1","N/A")))</f>
        <v>N/A</v>
      </c>
      <c r="U205" s="99" t="str">
        <f aca="true" t="shared" si="120" ref="U205:U214">IF(AND(C205="Yes",E205=""),"CORRECT",IF(C205="No","CORRECT",IF(B205=2,"ERROR 1","N/A")))</f>
        <v>N/A</v>
      </c>
      <c r="V205" s="99" t="str">
        <f aca="true" t="shared" si="121" ref="V205:V214">IF(AND(C205="Yes",E205=""),"CORRECT",IF(C205="No","CORRECT",IF(B205=3,"ERROR 1","N/A")))</f>
        <v>N/A</v>
      </c>
      <c r="W205" s="99" t="str">
        <f aca="true" t="shared" si="122" ref="W205:W214">IF(AND(C205="Yes",E205=""),"CORRECT",IF(C205="No","CORRECT",IF(B205=4,"ERROR 1","N/A")))</f>
        <v>ERROR 1</v>
      </c>
      <c r="X205" s="99" t="str">
        <f aca="true" t="shared" si="123" ref="X205:X214">IF(AND(C205="Yes",E205=""),"CORRECT",IF(C205="No","CORRECT",IF(B205=5,"ERROR 1","N/A")))</f>
        <v>N/A</v>
      </c>
      <c r="Y205" s="99" t="str">
        <f aca="true" t="shared" si="124" ref="Y205:Y214">IF(AND(C205="Yes",E205=""),"CORRECT",IF(C205="No","CORRECT",IF(B205=6,"ERROR 1","N/A")))</f>
        <v>N/A</v>
      </c>
      <c r="Z205" s="99" t="str">
        <f t="shared" si="112"/>
        <v>CORRECT</v>
      </c>
      <c r="AA205" s="99" t="str">
        <f t="shared" si="113"/>
        <v>CORRECT</v>
      </c>
      <c r="AB205" s="99" t="str">
        <f t="shared" si="114"/>
        <v>CORRECT</v>
      </c>
      <c r="AC205" s="99" t="str">
        <f t="shared" si="115"/>
        <v>CORRECT</v>
      </c>
      <c r="AD205" s="99" t="str">
        <f t="shared" si="116"/>
        <v>CORRECT</v>
      </c>
      <c r="AE205" s="99" t="str">
        <f t="shared" si="117"/>
        <v>CORRECT</v>
      </c>
      <c r="AF205" s="68"/>
      <c r="AG205" s="68"/>
    </row>
    <row r="206" spans="1:33" ht="24">
      <c r="A206" s="88" t="s">
        <v>327</v>
      </c>
      <c r="B206" s="93">
        <v>4</v>
      </c>
      <c r="C206" s="75"/>
      <c r="D206" s="130"/>
      <c r="E206" s="140"/>
      <c r="F206" s="233"/>
      <c r="G206" s="202">
        <v>0</v>
      </c>
      <c r="H206" s="203">
        <v>0</v>
      </c>
      <c r="I206" s="204">
        <v>0</v>
      </c>
      <c r="J206" s="180">
        <f t="shared" si="118"/>
        <v>0</v>
      </c>
      <c r="K206" s="206">
        <v>0</v>
      </c>
      <c r="L206" s="167">
        <v>0</v>
      </c>
      <c r="M206" s="168">
        <f t="shared" si="103"/>
        <v>0</v>
      </c>
      <c r="N206" s="99">
        <f t="shared" si="106"/>
      </c>
      <c r="O206" s="99">
        <f t="shared" si="107"/>
      </c>
      <c r="P206" s="99">
        <f t="shared" si="108"/>
      </c>
      <c r="Q206" s="99">
        <f t="shared" si="109"/>
        <v>0</v>
      </c>
      <c r="R206" s="99">
        <f t="shared" si="110"/>
      </c>
      <c r="S206" s="99">
        <f t="shared" si="111"/>
      </c>
      <c r="T206" s="99" t="str">
        <f t="shared" si="119"/>
        <v>N/A</v>
      </c>
      <c r="U206" s="99" t="str">
        <f t="shared" si="120"/>
        <v>N/A</v>
      </c>
      <c r="V206" s="99" t="str">
        <f t="shared" si="121"/>
        <v>N/A</v>
      </c>
      <c r="W206" s="99" t="str">
        <f t="shared" si="122"/>
        <v>ERROR 1</v>
      </c>
      <c r="X206" s="99" t="str">
        <f t="shared" si="123"/>
        <v>N/A</v>
      </c>
      <c r="Y206" s="99" t="str">
        <f t="shared" si="124"/>
        <v>N/A</v>
      </c>
      <c r="Z206" s="99" t="str">
        <f t="shared" si="112"/>
        <v>CORRECT</v>
      </c>
      <c r="AA206" s="99" t="str">
        <f t="shared" si="113"/>
        <v>CORRECT</v>
      </c>
      <c r="AB206" s="99" t="str">
        <f t="shared" si="114"/>
        <v>CORRECT</v>
      </c>
      <c r="AC206" s="99" t="str">
        <f t="shared" si="115"/>
        <v>CORRECT</v>
      </c>
      <c r="AD206" s="99" t="str">
        <f t="shared" si="116"/>
        <v>CORRECT</v>
      </c>
      <c r="AE206" s="99" t="str">
        <f t="shared" si="117"/>
        <v>CORRECT</v>
      </c>
      <c r="AF206" s="68"/>
      <c r="AG206" s="68"/>
    </row>
    <row r="207" spans="1:33" ht="24">
      <c r="A207" s="88" t="s">
        <v>328</v>
      </c>
      <c r="B207" s="93">
        <v>4</v>
      </c>
      <c r="C207" s="75"/>
      <c r="D207" s="130"/>
      <c r="E207" s="140"/>
      <c r="F207" s="233"/>
      <c r="G207" s="202">
        <v>0</v>
      </c>
      <c r="H207" s="203">
        <v>0</v>
      </c>
      <c r="I207" s="204">
        <v>0</v>
      </c>
      <c r="J207" s="180">
        <f t="shared" si="118"/>
        <v>0</v>
      </c>
      <c r="K207" s="206">
        <v>0</v>
      </c>
      <c r="L207" s="167">
        <v>0</v>
      </c>
      <c r="M207" s="168">
        <f t="shared" si="103"/>
        <v>0</v>
      </c>
      <c r="N207" s="99">
        <f t="shared" si="106"/>
      </c>
      <c r="O207" s="99">
        <f t="shared" si="107"/>
      </c>
      <c r="P207" s="99">
        <f t="shared" si="108"/>
      </c>
      <c r="Q207" s="99">
        <f t="shared" si="109"/>
        <v>0</v>
      </c>
      <c r="R207" s="99">
        <f t="shared" si="110"/>
      </c>
      <c r="S207" s="99">
        <f t="shared" si="111"/>
      </c>
      <c r="T207" s="99" t="str">
        <f t="shared" si="119"/>
        <v>N/A</v>
      </c>
      <c r="U207" s="99" t="str">
        <f t="shared" si="120"/>
        <v>N/A</v>
      </c>
      <c r="V207" s="99" t="str">
        <f t="shared" si="121"/>
        <v>N/A</v>
      </c>
      <c r="W207" s="99" t="str">
        <f t="shared" si="122"/>
        <v>ERROR 1</v>
      </c>
      <c r="X207" s="99" t="str">
        <f t="shared" si="123"/>
        <v>N/A</v>
      </c>
      <c r="Y207" s="99" t="str">
        <f t="shared" si="124"/>
        <v>N/A</v>
      </c>
      <c r="Z207" s="99" t="str">
        <f t="shared" si="112"/>
        <v>CORRECT</v>
      </c>
      <c r="AA207" s="99" t="str">
        <f t="shared" si="113"/>
        <v>CORRECT</v>
      </c>
      <c r="AB207" s="99" t="str">
        <f t="shared" si="114"/>
        <v>CORRECT</v>
      </c>
      <c r="AC207" s="99" t="str">
        <f t="shared" si="115"/>
        <v>CORRECT</v>
      </c>
      <c r="AD207" s="99" t="str">
        <f t="shared" si="116"/>
        <v>CORRECT</v>
      </c>
      <c r="AE207" s="99" t="str">
        <f t="shared" si="117"/>
        <v>CORRECT</v>
      </c>
      <c r="AF207" s="68"/>
      <c r="AG207" s="68"/>
    </row>
    <row r="208" spans="1:33" ht="24">
      <c r="A208" s="88" t="s">
        <v>329</v>
      </c>
      <c r="B208" s="93">
        <v>4</v>
      </c>
      <c r="C208" s="75"/>
      <c r="D208" s="130"/>
      <c r="E208" s="140"/>
      <c r="F208" s="233"/>
      <c r="G208" s="202">
        <v>0</v>
      </c>
      <c r="H208" s="203">
        <v>0</v>
      </c>
      <c r="I208" s="204">
        <v>0</v>
      </c>
      <c r="J208" s="180">
        <f t="shared" si="118"/>
        <v>0</v>
      </c>
      <c r="K208" s="206">
        <v>0</v>
      </c>
      <c r="L208" s="167">
        <v>0</v>
      </c>
      <c r="M208" s="168">
        <f t="shared" si="103"/>
        <v>0</v>
      </c>
      <c r="N208" s="99">
        <f t="shared" si="106"/>
      </c>
      <c r="O208" s="99">
        <f t="shared" si="107"/>
      </c>
      <c r="P208" s="99">
        <f t="shared" si="108"/>
      </c>
      <c r="Q208" s="99">
        <f t="shared" si="109"/>
        <v>0</v>
      </c>
      <c r="R208" s="99">
        <f t="shared" si="110"/>
      </c>
      <c r="S208" s="99">
        <f t="shared" si="111"/>
      </c>
      <c r="T208" s="99" t="str">
        <f t="shared" si="119"/>
        <v>N/A</v>
      </c>
      <c r="U208" s="99" t="str">
        <f t="shared" si="120"/>
        <v>N/A</v>
      </c>
      <c r="V208" s="99" t="str">
        <f t="shared" si="121"/>
        <v>N/A</v>
      </c>
      <c r="W208" s="99" t="str">
        <f t="shared" si="122"/>
        <v>ERROR 1</v>
      </c>
      <c r="X208" s="99" t="str">
        <f t="shared" si="123"/>
        <v>N/A</v>
      </c>
      <c r="Y208" s="99" t="str">
        <f t="shared" si="124"/>
        <v>N/A</v>
      </c>
      <c r="Z208" s="99" t="str">
        <f t="shared" si="112"/>
        <v>CORRECT</v>
      </c>
      <c r="AA208" s="99" t="str">
        <f t="shared" si="113"/>
        <v>CORRECT</v>
      </c>
      <c r="AB208" s="99" t="str">
        <f t="shared" si="114"/>
        <v>CORRECT</v>
      </c>
      <c r="AC208" s="99" t="str">
        <f t="shared" si="115"/>
        <v>CORRECT</v>
      </c>
      <c r="AD208" s="99" t="str">
        <f t="shared" si="116"/>
        <v>CORRECT</v>
      </c>
      <c r="AE208" s="99" t="str">
        <f t="shared" si="117"/>
        <v>CORRECT</v>
      </c>
      <c r="AF208" s="68"/>
      <c r="AG208" s="68"/>
    </row>
    <row r="209" spans="1:33" ht="36">
      <c r="A209" s="88" t="s">
        <v>330</v>
      </c>
      <c r="B209" s="93">
        <v>4</v>
      </c>
      <c r="C209" s="75"/>
      <c r="D209" s="130"/>
      <c r="E209" s="140"/>
      <c r="F209" s="233"/>
      <c r="G209" s="202">
        <v>0</v>
      </c>
      <c r="H209" s="203">
        <v>0</v>
      </c>
      <c r="I209" s="204">
        <v>0</v>
      </c>
      <c r="J209" s="180">
        <f t="shared" si="118"/>
        <v>0</v>
      </c>
      <c r="K209" s="206">
        <v>0</v>
      </c>
      <c r="L209" s="167">
        <v>0</v>
      </c>
      <c r="M209" s="168">
        <f t="shared" si="103"/>
        <v>0</v>
      </c>
      <c r="N209" s="99">
        <f t="shared" si="106"/>
      </c>
      <c r="O209" s="99">
        <f t="shared" si="107"/>
      </c>
      <c r="P209" s="99">
        <f t="shared" si="108"/>
      </c>
      <c r="Q209" s="99">
        <f t="shared" si="109"/>
        <v>0</v>
      </c>
      <c r="R209" s="99">
        <f t="shared" si="110"/>
      </c>
      <c r="S209" s="99">
        <f t="shared" si="111"/>
      </c>
      <c r="T209" s="99" t="str">
        <f t="shared" si="119"/>
        <v>N/A</v>
      </c>
      <c r="U209" s="99" t="str">
        <f t="shared" si="120"/>
        <v>N/A</v>
      </c>
      <c r="V209" s="99" t="str">
        <f t="shared" si="121"/>
        <v>N/A</v>
      </c>
      <c r="W209" s="99" t="str">
        <f t="shared" si="122"/>
        <v>ERROR 1</v>
      </c>
      <c r="X209" s="99" t="str">
        <f t="shared" si="123"/>
        <v>N/A</v>
      </c>
      <c r="Y209" s="99" t="str">
        <f t="shared" si="124"/>
        <v>N/A</v>
      </c>
      <c r="Z209" s="99" t="str">
        <f t="shared" si="112"/>
        <v>CORRECT</v>
      </c>
      <c r="AA209" s="99" t="str">
        <f t="shared" si="113"/>
        <v>CORRECT</v>
      </c>
      <c r="AB209" s="99" t="str">
        <f t="shared" si="114"/>
        <v>CORRECT</v>
      </c>
      <c r="AC209" s="99" t="str">
        <f t="shared" si="115"/>
        <v>CORRECT</v>
      </c>
      <c r="AD209" s="99" t="str">
        <f t="shared" si="116"/>
        <v>CORRECT</v>
      </c>
      <c r="AE209" s="99" t="str">
        <f t="shared" si="117"/>
        <v>CORRECT</v>
      </c>
      <c r="AF209" s="68"/>
      <c r="AG209" s="68"/>
    </row>
    <row r="210" spans="1:33" ht="42.75">
      <c r="A210" s="113" t="s">
        <v>26</v>
      </c>
      <c r="B210" s="79"/>
      <c r="C210" s="195"/>
      <c r="D210" s="195"/>
      <c r="E210" s="194"/>
      <c r="F210" s="236"/>
      <c r="G210" s="207"/>
      <c r="H210" s="207"/>
      <c r="I210" s="207"/>
      <c r="J210" s="207"/>
      <c r="K210" s="207"/>
      <c r="L210" s="178"/>
      <c r="M210" s="179"/>
      <c r="N210" s="99">
        <f t="shared" si="106"/>
      </c>
      <c r="O210" s="99">
        <f t="shared" si="107"/>
      </c>
      <c r="P210" s="99">
        <f t="shared" si="108"/>
      </c>
      <c r="Q210" s="99">
        <f t="shared" si="109"/>
      </c>
      <c r="R210" s="99">
        <f t="shared" si="110"/>
      </c>
      <c r="S210" s="99">
        <f t="shared" si="111"/>
      </c>
      <c r="T210" s="99"/>
      <c r="U210" s="99"/>
      <c r="V210" s="99"/>
      <c r="W210" s="99"/>
      <c r="X210" s="99"/>
      <c r="Y210" s="99"/>
      <c r="Z210" s="99"/>
      <c r="AA210" s="99"/>
      <c r="AB210" s="99"/>
      <c r="AC210" s="99"/>
      <c r="AD210" s="99"/>
      <c r="AE210" s="99"/>
      <c r="AF210" s="68"/>
      <c r="AG210" s="68"/>
    </row>
    <row r="211" spans="1:33" ht="84">
      <c r="A211" s="88" t="s">
        <v>331</v>
      </c>
      <c r="B211" s="80">
        <v>3</v>
      </c>
      <c r="C211" s="75"/>
      <c r="D211" s="130"/>
      <c r="E211" s="140"/>
      <c r="F211" s="233"/>
      <c r="G211" s="202">
        <v>0</v>
      </c>
      <c r="H211" s="203">
        <v>0</v>
      </c>
      <c r="I211" s="174">
        <f>IF(C211="Yes",1,0)</f>
        <v>0</v>
      </c>
      <c r="J211" s="205">
        <v>0</v>
      </c>
      <c r="K211" s="206">
        <v>0</v>
      </c>
      <c r="L211" s="167">
        <v>0</v>
      </c>
      <c r="M211" s="168">
        <f t="shared" si="103"/>
        <v>0</v>
      </c>
      <c r="N211" s="99">
        <f t="shared" si="106"/>
      </c>
      <c r="O211" s="99">
        <f t="shared" si="107"/>
      </c>
      <c r="P211" s="99">
        <f t="shared" si="108"/>
        <v>0</v>
      </c>
      <c r="Q211" s="99">
        <f t="shared" si="109"/>
      </c>
      <c r="R211" s="99">
        <f t="shared" si="110"/>
      </c>
      <c r="S211" s="99">
        <f t="shared" si="111"/>
      </c>
      <c r="T211" s="99" t="str">
        <f t="shared" si="119"/>
        <v>N/A</v>
      </c>
      <c r="U211" s="99" t="str">
        <f t="shared" si="120"/>
        <v>N/A</v>
      </c>
      <c r="V211" s="99" t="str">
        <f t="shared" si="121"/>
        <v>ERROR 1</v>
      </c>
      <c r="W211" s="99" t="str">
        <f t="shared" si="122"/>
        <v>N/A</v>
      </c>
      <c r="X211" s="99" t="str">
        <f t="shared" si="123"/>
        <v>N/A</v>
      </c>
      <c r="Y211" s="99" t="str">
        <f t="shared" si="124"/>
        <v>N/A</v>
      </c>
      <c r="Z211" s="99" t="str">
        <f t="shared" si="112"/>
        <v>CORRECT</v>
      </c>
      <c r="AA211" s="99" t="str">
        <f t="shared" si="113"/>
        <v>CORRECT</v>
      </c>
      <c r="AB211" s="99" t="str">
        <f t="shared" si="114"/>
        <v>CORRECT</v>
      </c>
      <c r="AC211" s="99" t="str">
        <f t="shared" si="115"/>
        <v>CORRECT</v>
      </c>
      <c r="AD211" s="99" t="str">
        <f t="shared" si="116"/>
        <v>CORRECT</v>
      </c>
      <c r="AE211" s="99" t="str">
        <f t="shared" si="117"/>
        <v>CORRECT</v>
      </c>
      <c r="AF211" s="68"/>
      <c r="AG211" s="68"/>
    </row>
    <row r="212" spans="1:33" ht="24.75" thickBot="1">
      <c r="A212" s="116" t="s">
        <v>332</v>
      </c>
      <c r="B212" s="13">
        <v>3</v>
      </c>
      <c r="C212" s="75"/>
      <c r="D212" s="130"/>
      <c r="E212" s="142"/>
      <c r="F212" s="233"/>
      <c r="G212" s="209">
        <v>0</v>
      </c>
      <c r="H212" s="210">
        <v>0</v>
      </c>
      <c r="I212" s="174">
        <f>IF(C212="Yes",1,0)</f>
        <v>0</v>
      </c>
      <c r="J212" s="211">
        <v>0</v>
      </c>
      <c r="K212" s="212">
        <v>0</v>
      </c>
      <c r="L212" s="183">
        <v>0</v>
      </c>
      <c r="M212" s="184">
        <f t="shared" si="103"/>
        <v>0</v>
      </c>
      <c r="N212" s="99">
        <f t="shared" si="106"/>
      </c>
      <c r="O212" s="99">
        <f t="shared" si="107"/>
      </c>
      <c r="P212" s="99">
        <f t="shared" si="108"/>
        <v>0</v>
      </c>
      <c r="Q212" s="99">
        <f t="shared" si="109"/>
      </c>
      <c r="R212" s="99">
        <f t="shared" si="110"/>
      </c>
      <c r="S212" s="99">
        <f t="shared" si="111"/>
      </c>
      <c r="T212" s="99" t="str">
        <f t="shared" si="119"/>
        <v>N/A</v>
      </c>
      <c r="U212" s="99" t="str">
        <f t="shared" si="120"/>
        <v>N/A</v>
      </c>
      <c r="V212" s="99" t="str">
        <f t="shared" si="121"/>
        <v>ERROR 1</v>
      </c>
      <c r="W212" s="99" t="str">
        <f t="shared" si="122"/>
        <v>N/A</v>
      </c>
      <c r="X212" s="99" t="str">
        <f t="shared" si="123"/>
        <v>N/A</v>
      </c>
      <c r="Y212" s="99" t="str">
        <f t="shared" si="124"/>
        <v>N/A</v>
      </c>
      <c r="Z212" s="99" t="str">
        <f t="shared" si="112"/>
        <v>CORRECT</v>
      </c>
      <c r="AA212" s="99" t="str">
        <f t="shared" si="113"/>
        <v>CORRECT</v>
      </c>
      <c r="AB212" s="99" t="str">
        <f t="shared" si="114"/>
        <v>CORRECT</v>
      </c>
      <c r="AC212" s="99" t="str">
        <f t="shared" si="115"/>
        <v>CORRECT</v>
      </c>
      <c r="AD212" s="99" t="str">
        <f t="shared" si="116"/>
        <v>CORRECT</v>
      </c>
      <c r="AE212" s="99" t="str">
        <f t="shared" si="117"/>
        <v>CORRECT</v>
      </c>
      <c r="AF212" s="68"/>
      <c r="AG212" s="68"/>
    </row>
    <row r="213" spans="1:33" ht="36.75" thickBot="1">
      <c r="A213" s="116" t="s">
        <v>333</v>
      </c>
      <c r="B213" s="11">
        <v>3</v>
      </c>
      <c r="C213" s="75"/>
      <c r="D213" s="130"/>
      <c r="E213" s="140"/>
      <c r="F213" s="233"/>
      <c r="G213" s="213">
        <v>0</v>
      </c>
      <c r="H213" s="214">
        <v>0</v>
      </c>
      <c r="I213" s="174">
        <f>IF(C213="Yes",1,0)</f>
        <v>0</v>
      </c>
      <c r="J213" s="215">
        <v>0</v>
      </c>
      <c r="K213" s="216">
        <v>0</v>
      </c>
      <c r="L213" s="185">
        <v>0</v>
      </c>
      <c r="M213" s="184">
        <f t="shared" si="103"/>
        <v>0</v>
      </c>
      <c r="N213" s="99">
        <f t="shared" si="106"/>
      </c>
      <c r="O213" s="99">
        <f t="shared" si="107"/>
      </c>
      <c r="P213" s="99">
        <f t="shared" si="108"/>
        <v>0</v>
      </c>
      <c r="Q213" s="99">
        <f t="shared" si="109"/>
      </c>
      <c r="R213" s="99">
        <f t="shared" si="110"/>
      </c>
      <c r="S213" s="99">
        <f t="shared" si="111"/>
      </c>
      <c r="T213" s="99" t="str">
        <f t="shared" si="119"/>
        <v>N/A</v>
      </c>
      <c r="U213" s="99" t="str">
        <f t="shared" si="120"/>
        <v>N/A</v>
      </c>
      <c r="V213" s="99" t="str">
        <f t="shared" si="121"/>
        <v>ERROR 1</v>
      </c>
      <c r="W213" s="99" t="str">
        <f t="shared" si="122"/>
        <v>N/A</v>
      </c>
      <c r="X213" s="99" t="str">
        <f t="shared" si="123"/>
        <v>N/A</v>
      </c>
      <c r="Y213" s="99" t="str">
        <f t="shared" si="124"/>
        <v>N/A</v>
      </c>
      <c r="Z213" s="99" t="str">
        <f t="shared" si="112"/>
        <v>CORRECT</v>
      </c>
      <c r="AA213" s="99" t="str">
        <f t="shared" si="113"/>
        <v>CORRECT</v>
      </c>
      <c r="AB213" s="99" t="str">
        <f t="shared" si="114"/>
        <v>CORRECT</v>
      </c>
      <c r="AC213" s="99" t="str">
        <f t="shared" si="115"/>
        <v>CORRECT</v>
      </c>
      <c r="AD213" s="99" t="str">
        <f t="shared" si="116"/>
        <v>CORRECT</v>
      </c>
      <c r="AE213" s="99" t="str">
        <f t="shared" si="117"/>
        <v>CORRECT</v>
      </c>
      <c r="AF213" s="68"/>
      <c r="AG213" s="68"/>
    </row>
    <row r="214" spans="1:33" ht="36.75" thickBot="1">
      <c r="A214" s="116" t="s">
        <v>334</v>
      </c>
      <c r="B214" s="14">
        <v>3</v>
      </c>
      <c r="C214" s="75"/>
      <c r="D214" s="130"/>
      <c r="E214" s="140"/>
      <c r="F214" s="233"/>
      <c r="G214" s="213">
        <v>0</v>
      </c>
      <c r="H214" s="214">
        <v>0</v>
      </c>
      <c r="I214" s="174">
        <f>IF(C214="Yes",1,0)</f>
        <v>0</v>
      </c>
      <c r="J214" s="215">
        <v>0</v>
      </c>
      <c r="K214" s="216">
        <v>0</v>
      </c>
      <c r="L214" s="185">
        <v>0</v>
      </c>
      <c r="M214" s="184">
        <f t="shared" si="103"/>
        <v>0</v>
      </c>
      <c r="N214" s="99">
        <f t="shared" si="106"/>
      </c>
      <c r="O214" s="99">
        <f t="shared" si="107"/>
      </c>
      <c r="P214" s="99">
        <f t="shared" si="108"/>
        <v>0</v>
      </c>
      <c r="Q214" s="99">
        <f t="shared" si="109"/>
      </c>
      <c r="R214" s="99">
        <f t="shared" si="110"/>
      </c>
      <c r="S214" s="99">
        <f t="shared" si="111"/>
      </c>
      <c r="T214" s="99" t="str">
        <f t="shared" si="119"/>
        <v>N/A</v>
      </c>
      <c r="U214" s="99" t="str">
        <f t="shared" si="120"/>
        <v>N/A</v>
      </c>
      <c r="V214" s="99" t="str">
        <f t="shared" si="121"/>
        <v>ERROR 1</v>
      </c>
      <c r="W214" s="99" t="str">
        <f t="shared" si="122"/>
        <v>N/A</v>
      </c>
      <c r="X214" s="99" t="str">
        <f t="shared" si="123"/>
        <v>N/A</v>
      </c>
      <c r="Y214" s="99" t="str">
        <f t="shared" si="124"/>
        <v>N/A</v>
      </c>
      <c r="Z214" s="99" t="str">
        <f t="shared" si="112"/>
        <v>CORRECT</v>
      </c>
      <c r="AA214" s="99" t="str">
        <f t="shared" si="113"/>
        <v>CORRECT</v>
      </c>
      <c r="AB214" s="99" t="str">
        <f t="shared" si="114"/>
        <v>CORRECT</v>
      </c>
      <c r="AC214" s="99" t="str">
        <f t="shared" si="115"/>
        <v>CORRECT</v>
      </c>
      <c r="AD214" s="99" t="str">
        <f t="shared" si="116"/>
        <v>CORRECT</v>
      </c>
      <c r="AE214" s="99" t="str">
        <f t="shared" si="117"/>
        <v>CORRECT</v>
      </c>
      <c r="AF214" s="68"/>
      <c r="AG214" s="68"/>
    </row>
    <row r="215" spans="1:33" ht="15">
      <c r="A215" s="117" t="s">
        <v>19</v>
      </c>
      <c r="B215" s="15"/>
      <c r="C215" s="73"/>
      <c r="D215" s="132"/>
      <c r="E215" s="143"/>
      <c r="F215" s="118"/>
      <c r="G215" s="186">
        <f>SUM(G5:G214)</f>
        <v>0</v>
      </c>
      <c r="H215" s="187">
        <f>SUM(H5:H214)</f>
        <v>0</v>
      </c>
      <c r="I215" s="187">
        <f>SUM(I5:I214)</f>
        <v>0</v>
      </c>
      <c r="J215" s="187">
        <f>SUM(J5:J214)</f>
        <v>0</v>
      </c>
      <c r="K215" s="187">
        <f>SUM(K5:K214)</f>
        <v>0</v>
      </c>
      <c r="L215" s="187">
        <f>SUM(L4:L214)</f>
        <v>0</v>
      </c>
      <c r="M215" s="188">
        <f>SUM(M4:M214)</f>
        <v>0</v>
      </c>
      <c r="O215" s="70"/>
      <c r="P215" s="68"/>
      <c r="Q215" s="68"/>
      <c r="R215" s="68"/>
      <c r="S215" s="68"/>
      <c r="T215" s="68"/>
      <c r="U215" s="68"/>
      <c r="V215" s="68"/>
      <c r="W215" s="68"/>
      <c r="X215" s="68"/>
      <c r="Y215" s="68"/>
      <c r="Z215" s="68"/>
      <c r="AA215" s="68"/>
      <c r="AB215" s="68"/>
      <c r="AC215" s="68"/>
      <c r="AD215" s="68"/>
      <c r="AE215" s="68"/>
      <c r="AF215" s="68"/>
      <c r="AG215" s="68"/>
    </row>
    <row r="216" spans="3:33" ht="15" hidden="1">
      <c r="C216" s="136"/>
      <c r="D216" s="133"/>
      <c r="E216" s="119"/>
      <c r="F216" s="119"/>
      <c r="G216" s="189">
        <v>10</v>
      </c>
      <c r="H216" s="189">
        <v>38</v>
      </c>
      <c r="I216" s="189">
        <v>31</v>
      </c>
      <c r="J216" s="189">
        <v>62</v>
      </c>
      <c r="K216" s="189">
        <v>27</v>
      </c>
      <c r="L216" s="189">
        <v>31</v>
      </c>
      <c r="M216" s="189">
        <v>199</v>
      </c>
      <c r="O216" s="17"/>
      <c r="P216" s="68"/>
      <c r="Q216" s="68"/>
      <c r="R216" s="68"/>
      <c r="S216" s="68"/>
      <c r="T216" s="68"/>
      <c r="U216" s="68"/>
      <c r="V216" s="68"/>
      <c r="W216" s="68"/>
      <c r="X216" s="68"/>
      <c r="Y216" s="68"/>
      <c r="Z216" s="68"/>
      <c r="AA216" s="68"/>
      <c r="AB216" s="68"/>
      <c r="AC216" s="68"/>
      <c r="AD216" s="68"/>
      <c r="AE216" s="68"/>
      <c r="AF216" s="68"/>
      <c r="AG216" s="68"/>
    </row>
    <row r="217" spans="1:33" ht="15">
      <c r="A217" s="137"/>
      <c r="C217" s="71"/>
      <c r="D217" s="133"/>
      <c r="E217" s="119"/>
      <c r="F217" s="119"/>
      <c r="G217" s="200"/>
      <c r="H217" s="200"/>
      <c r="I217" s="200"/>
      <c r="J217" s="200"/>
      <c r="K217" s="200"/>
      <c r="L217" s="200"/>
      <c r="M217" s="200"/>
      <c r="N217" s="99"/>
      <c r="O217" s="99"/>
      <c r="P217" s="99"/>
      <c r="Q217" s="99"/>
      <c r="R217" s="99"/>
      <c r="S217" s="99"/>
      <c r="T217" s="109"/>
      <c r="U217" s="109"/>
      <c r="V217" s="109"/>
      <c r="W217" s="109"/>
      <c r="X217" s="109"/>
      <c r="Y217" s="109"/>
      <c r="Z217" s="146">
        <f aca="true" t="shared" si="125" ref="Z217:AE217">COUNTIF(Z3:Z214,"ERROR 2")</f>
        <v>0</v>
      </c>
      <c r="AA217" s="146">
        <f t="shared" si="125"/>
        <v>0</v>
      </c>
      <c r="AB217" s="146">
        <f t="shared" si="125"/>
        <v>0</v>
      </c>
      <c r="AC217" s="146">
        <f t="shared" si="125"/>
        <v>0</v>
      </c>
      <c r="AD217" s="146">
        <f t="shared" si="125"/>
        <v>0</v>
      </c>
      <c r="AE217" s="146">
        <f t="shared" si="125"/>
        <v>0</v>
      </c>
      <c r="AF217" s="68"/>
      <c r="AG217" s="68"/>
    </row>
    <row r="218" spans="1:33" ht="15">
      <c r="A218" s="137"/>
      <c r="C218" s="71"/>
      <c r="D218" s="134"/>
      <c r="E218" s="119"/>
      <c r="F218" s="119"/>
      <c r="G218" s="190"/>
      <c r="H218" s="190"/>
      <c r="I218" s="190"/>
      <c r="J218" s="190"/>
      <c r="K218" s="190"/>
      <c r="N218" s="99"/>
      <c r="O218" s="99"/>
      <c r="P218" s="99"/>
      <c r="Q218" s="99"/>
      <c r="R218" s="99"/>
      <c r="S218" s="99"/>
      <c r="T218" s="68"/>
      <c r="U218" s="68"/>
      <c r="V218" s="68"/>
      <c r="W218" s="68"/>
      <c r="X218" s="68"/>
      <c r="Y218" s="68"/>
      <c r="Z218" s="68"/>
      <c r="AA218" s="68"/>
      <c r="AB218" s="68"/>
      <c r="AC218" s="68"/>
      <c r="AD218" s="68"/>
      <c r="AE218" s="68"/>
      <c r="AF218" s="68"/>
      <c r="AG218" s="68"/>
    </row>
    <row r="219" spans="3:33" ht="15" hidden="1">
      <c r="C219" s="71"/>
      <c r="D219" s="134"/>
      <c r="E219" s="119"/>
      <c r="F219" s="119"/>
      <c r="G219" s="190"/>
      <c r="H219" s="190"/>
      <c r="I219" s="190"/>
      <c r="J219" s="190"/>
      <c r="K219" s="190"/>
      <c r="O219" s="17"/>
      <c r="P219" s="68"/>
      <c r="Q219" s="68"/>
      <c r="R219" s="68"/>
      <c r="S219" s="68"/>
      <c r="T219" s="68"/>
      <c r="U219" s="68"/>
      <c r="V219" s="68"/>
      <c r="W219" s="68"/>
      <c r="X219" s="68"/>
      <c r="Y219" s="68"/>
      <c r="Z219" s="68"/>
      <c r="AA219" s="68"/>
      <c r="AB219" s="68"/>
      <c r="AC219" s="68"/>
      <c r="AD219" s="68"/>
      <c r="AE219" s="68"/>
      <c r="AF219" s="68"/>
      <c r="AG219" s="68"/>
    </row>
    <row r="220" spans="3:33" ht="15">
      <c r="C220" s="136"/>
      <c r="D220" s="134"/>
      <c r="E220" s="119"/>
      <c r="F220" s="119"/>
      <c r="G220" s="190"/>
      <c r="H220" s="190"/>
      <c r="I220" s="190"/>
      <c r="J220" s="190"/>
      <c r="K220" s="190"/>
      <c r="O220" s="17"/>
      <c r="P220" s="68"/>
      <c r="Q220" s="68"/>
      <c r="R220" s="68"/>
      <c r="S220" s="68"/>
      <c r="T220" s="68"/>
      <c r="U220" s="68"/>
      <c r="V220" s="68"/>
      <c r="W220" s="68"/>
      <c r="X220" s="68"/>
      <c r="Y220" s="68"/>
      <c r="Z220" s="68"/>
      <c r="AA220" s="68"/>
      <c r="AB220" s="68"/>
      <c r="AC220" s="68"/>
      <c r="AD220" s="68"/>
      <c r="AE220" s="68"/>
      <c r="AF220" s="68"/>
      <c r="AG220" s="68"/>
    </row>
    <row r="221" spans="3:33" ht="15">
      <c r="C221" s="136"/>
      <c r="D221" s="134"/>
      <c r="E221" s="119"/>
      <c r="F221" s="119"/>
      <c r="G221" s="190"/>
      <c r="H221" s="190"/>
      <c r="I221" s="190"/>
      <c r="J221" s="190"/>
      <c r="K221" s="190"/>
      <c r="M221" s="190"/>
      <c r="O221" s="17"/>
      <c r="P221" s="68"/>
      <c r="Q221" s="68"/>
      <c r="R221" s="68"/>
      <c r="S221" s="68"/>
      <c r="T221" s="68"/>
      <c r="U221" s="68"/>
      <c r="V221" s="68"/>
      <c r="W221" s="68"/>
      <c r="X221" s="68"/>
      <c r="Y221" s="68"/>
      <c r="Z221" s="68"/>
      <c r="AA221" s="68"/>
      <c r="AB221" s="68"/>
      <c r="AC221" s="68"/>
      <c r="AD221" s="68"/>
      <c r="AE221" s="68"/>
      <c r="AF221" s="68"/>
      <c r="AG221" s="68"/>
    </row>
    <row r="222" spans="3:33" ht="15">
      <c r="C222" s="71"/>
      <c r="D222" s="134"/>
      <c r="E222" s="119"/>
      <c r="F222" s="119"/>
      <c r="G222" s="190"/>
      <c r="H222" s="190"/>
      <c r="I222" s="190"/>
      <c r="J222" s="190"/>
      <c r="K222" s="190"/>
      <c r="M222" s="190"/>
      <c r="O222" s="17"/>
      <c r="P222" s="68"/>
      <c r="Q222" s="68"/>
      <c r="R222" s="68"/>
      <c r="S222" s="68"/>
      <c r="T222" s="68"/>
      <c r="U222" s="68"/>
      <c r="V222" s="68"/>
      <c r="W222" s="68"/>
      <c r="X222" s="68"/>
      <c r="Y222" s="68"/>
      <c r="Z222" s="68"/>
      <c r="AA222" s="68"/>
      <c r="AB222" s="68"/>
      <c r="AC222" s="68"/>
      <c r="AD222" s="68"/>
      <c r="AE222" s="68"/>
      <c r="AF222" s="68"/>
      <c r="AG222" s="68"/>
    </row>
    <row r="223" spans="4:33" ht="15">
      <c r="D223" s="134"/>
      <c r="E223" s="119"/>
      <c r="F223" s="119"/>
      <c r="M223" s="190"/>
      <c r="O223" s="17"/>
      <c r="P223" s="68"/>
      <c r="Q223" s="68"/>
      <c r="R223" s="68"/>
      <c r="S223" s="68"/>
      <c r="T223" s="68"/>
      <c r="U223" s="68"/>
      <c r="V223" s="68"/>
      <c r="W223" s="68"/>
      <c r="X223" s="68"/>
      <c r="Y223" s="68"/>
      <c r="Z223" s="68"/>
      <c r="AA223" s="68"/>
      <c r="AB223" s="68"/>
      <c r="AC223" s="68"/>
      <c r="AD223" s="68"/>
      <c r="AE223" s="68"/>
      <c r="AF223" s="68"/>
      <c r="AG223" s="68"/>
    </row>
    <row r="224" spans="4:33" ht="15">
      <c r="D224" s="134"/>
      <c r="E224" s="119"/>
      <c r="F224" s="119"/>
      <c r="M224" s="190"/>
      <c r="O224" s="17"/>
      <c r="P224" s="68"/>
      <c r="Q224" s="68"/>
      <c r="R224" s="68"/>
      <c r="S224" s="68"/>
      <c r="T224" s="68"/>
      <c r="U224" s="68"/>
      <c r="V224" s="68"/>
      <c r="W224" s="68"/>
      <c r="X224" s="68"/>
      <c r="Y224" s="68"/>
      <c r="Z224" s="68"/>
      <c r="AA224" s="68"/>
      <c r="AB224" s="68"/>
      <c r="AC224" s="68"/>
      <c r="AD224" s="68"/>
      <c r="AE224" s="68"/>
      <c r="AF224" s="68"/>
      <c r="AG224" s="68"/>
    </row>
    <row r="225" spans="4:33" ht="15">
      <c r="D225" s="134"/>
      <c r="E225" s="119"/>
      <c r="F225" s="119"/>
      <c r="M225" s="190"/>
      <c r="O225" s="17"/>
      <c r="P225" s="68"/>
      <c r="Q225" s="68"/>
      <c r="R225" s="68"/>
      <c r="S225" s="68"/>
      <c r="T225" s="68"/>
      <c r="U225" s="68"/>
      <c r="V225" s="68"/>
      <c r="W225" s="68"/>
      <c r="X225" s="68"/>
      <c r="Y225" s="68"/>
      <c r="Z225" s="68"/>
      <c r="AA225" s="68"/>
      <c r="AB225" s="68"/>
      <c r="AC225" s="68"/>
      <c r="AD225" s="68"/>
      <c r="AE225" s="68"/>
      <c r="AF225" s="68"/>
      <c r="AG225" s="68"/>
    </row>
    <row r="226" spans="4:33" ht="15">
      <c r="D226" s="134"/>
      <c r="E226" s="119"/>
      <c r="F226" s="119"/>
      <c r="M226" s="190"/>
      <c r="O226" s="17"/>
      <c r="P226" s="68"/>
      <c r="Q226" s="68"/>
      <c r="R226" s="68"/>
      <c r="S226" s="68"/>
      <c r="T226" s="68"/>
      <c r="U226" s="68"/>
      <c r="V226" s="68"/>
      <c r="W226" s="68"/>
      <c r="X226" s="68"/>
      <c r="Y226" s="68"/>
      <c r="Z226" s="68"/>
      <c r="AA226" s="68"/>
      <c r="AB226" s="68"/>
      <c r="AC226" s="68"/>
      <c r="AD226" s="68"/>
      <c r="AE226" s="68"/>
      <c r="AF226" s="68"/>
      <c r="AG226" s="68"/>
    </row>
    <row r="227" spans="4:33" ht="15">
      <c r="D227" s="134"/>
      <c r="E227" s="119"/>
      <c r="F227" s="119"/>
      <c r="M227" s="190"/>
      <c r="O227" s="17"/>
      <c r="P227" s="68"/>
      <c r="Q227" s="68"/>
      <c r="R227" s="68"/>
      <c r="S227" s="68"/>
      <c r="T227" s="68"/>
      <c r="U227" s="68"/>
      <c r="V227" s="68"/>
      <c r="W227" s="68"/>
      <c r="X227" s="68"/>
      <c r="Y227" s="68"/>
      <c r="Z227" s="68"/>
      <c r="AA227" s="68"/>
      <c r="AB227" s="68"/>
      <c r="AC227" s="68"/>
      <c r="AD227" s="68"/>
      <c r="AE227" s="68"/>
      <c r="AF227" s="68"/>
      <c r="AG227" s="68"/>
    </row>
    <row r="228" spans="4:33" ht="15">
      <c r="D228" s="134"/>
      <c r="E228" s="119"/>
      <c r="F228" s="119"/>
      <c r="M228" s="190"/>
      <c r="O228" s="17"/>
      <c r="P228" s="68"/>
      <c r="Q228" s="68"/>
      <c r="R228" s="68"/>
      <c r="S228" s="68"/>
      <c r="T228" s="68"/>
      <c r="U228" s="68"/>
      <c r="V228" s="68"/>
      <c r="W228" s="68"/>
      <c r="X228" s="68"/>
      <c r="Y228" s="68"/>
      <c r="Z228" s="68"/>
      <c r="AA228" s="68"/>
      <c r="AB228" s="68"/>
      <c r="AC228" s="68"/>
      <c r="AD228" s="68"/>
      <c r="AE228" s="68"/>
      <c r="AF228" s="68"/>
      <c r="AG228" s="68"/>
    </row>
    <row r="229" spans="4:33" ht="15">
      <c r="D229" s="134"/>
      <c r="E229" s="119"/>
      <c r="F229" s="119"/>
      <c r="M229" s="190"/>
      <c r="O229" s="17"/>
      <c r="P229" s="68"/>
      <c r="Q229" s="68"/>
      <c r="R229" s="68"/>
      <c r="S229" s="68"/>
      <c r="T229" s="68"/>
      <c r="U229" s="68"/>
      <c r="V229" s="68"/>
      <c r="W229" s="68"/>
      <c r="X229" s="68"/>
      <c r="Y229" s="68"/>
      <c r="Z229" s="68"/>
      <c r="AA229" s="68"/>
      <c r="AB229" s="68"/>
      <c r="AC229" s="68"/>
      <c r="AD229" s="68"/>
      <c r="AE229" s="68"/>
      <c r="AF229" s="68"/>
      <c r="AG229" s="68"/>
    </row>
    <row r="230" spans="4:15" ht="15">
      <c r="D230" s="134"/>
      <c r="E230" s="119"/>
      <c r="F230" s="119"/>
      <c r="M230" s="190"/>
      <c r="O230" s="17"/>
    </row>
    <row r="231" spans="4:15" ht="15">
      <c r="D231" s="134"/>
      <c r="E231" s="119"/>
      <c r="F231" s="119"/>
      <c r="M231" s="190"/>
      <c r="O231" s="17"/>
    </row>
    <row r="232" spans="4:15" ht="15">
      <c r="D232" s="134"/>
      <c r="E232" s="119"/>
      <c r="F232" s="119"/>
      <c r="M232" s="190"/>
      <c r="O232" s="17"/>
    </row>
    <row r="233" spans="4:15" ht="15">
      <c r="D233" s="134"/>
      <c r="E233" s="119"/>
      <c r="F233" s="119"/>
      <c r="M233" s="190"/>
      <c r="O233" s="17"/>
    </row>
    <row r="234" spans="4:15" ht="15">
      <c r="D234" s="134"/>
      <c r="E234" s="119"/>
      <c r="F234" s="119"/>
      <c r="M234" s="190"/>
      <c r="O234" s="17"/>
    </row>
    <row r="235" spans="4:15" ht="15">
      <c r="D235" s="134"/>
      <c r="E235" s="119"/>
      <c r="F235" s="119"/>
      <c r="M235" s="190"/>
      <c r="O235" s="17"/>
    </row>
    <row r="236" spans="4:15" ht="15">
      <c r="D236" s="134"/>
      <c r="E236" s="119"/>
      <c r="F236" s="119"/>
      <c r="M236" s="190"/>
      <c r="O236" s="17"/>
    </row>
    <row r="237" spans="4:15" ht="15">
      <c r="D237" s="134"/>
      <c r="E237" s="119"/>
      <c r="F237" s="119"/>
      <c r="M237" s="190"/>
      <c r="O237" s="17"/>
    </row>
    <row r="238" spans="4:15" ht="15">
      <c r="D238" s="134"/>
      <c r="E238" s="119"/>
      <c r="F238" s="119"/>
      <c r="M238" s="190"/>
      <c r="O238" s="17"/>
    </row>
    <row r="239" spans="4:15" ht="15">
      <c r="D239" s="134"/>
      <c r="E239" s="119"/>
      <c r="F239" s="119"/>
      <c r="M239" s="190"/>
      <c r="O239" s="17"/>
    </row>
    <row r="240" spans="4:15" ht="15">
      <c r="D240" s="134"/>
      <c r="E240" s="119"/>
      <c r="F240" s="119"/>
      <c r="M240" s="190"/>
      <c r="O240" s="17"/>
    </row>
    <row r="241" spans="4:15" ht="15">
      <c r="D241" s="134"/>
      <c r="E241" s="119"/>
      <c r="F241" s="119"/>
      <c r="M241" s="190"/>
      <c r="O241" s="17"/>
    </row>
    <row r="242" spans="4:15" ht="15">
      <c r="D242" s="134"/>
      <c r="E242" s="119"/>
      <c r="F242" s="119"/>
      <c r="M242" s="190"/>
      <c r="O242" s="17"/>
    </row>
    <row r="243" spans="4:15" ht="15">
      <c r="D243" s="134"/>
      <c r="E243" s="119"/>
      <c r="F243" s="119"/>
      <c r="M243" s="190"/>
      <c r="O243" s="17"/>
    </row>
    <row r="244" spans="4:15" ht="15">
      <c r="D244" s="134"/>
      <c r="E244" s="119"/>
      <c r="F244" s="119"/>
      <c r="M244" s="190"/>
      <c r="O244" s="17"/>
    </row>
    <row r="245" spans="4:15" ht="15">
      <c r="D245" s="134"/>
      <c r="E245" s="119"/>
      <c r="F245" s="119"/>
      <c r="M245" s="190"/>
      <c r="O245" s="17"/>
    </row>
    <row r="246" spans="4:15" ht="15">
      <c r="D246" s="134"/>
      <c r="E246" s="119"/>
      <c r="F246" s="119"/>
      <c r="M246" s="190"/>
      <c r="O246" s="17"/>
    </row>
    <row r="247" spans="4:15" ht="15">
      <c r="D247" s="134"/>
      <c r="E247" s="119"/>
      <c r="F247" s="119"/>
      <c r="M247" s="190"/>
      <c r="O247" s="17"/>
    </row>
    <row r="248" spans="4:15" ht="15">
      <c r="D248" s="96"/>
      <c r="E248" s="119"/>
      <c r="F248" s="119"/>
      <c r="M248" s="190"/>
      <c r="O248" s="17"/>
    </row>
    <row r="249" spans="4:15" ht="15">
      <c r="D249" s="96"/>
      <c r="E249" s="119"/>
      <c r="F249" s="119"/>
      <c r="M249" s="190"/>
      <c r="O249" s="17"/>
    </row>
    <row r="250" spans="4:15" ht="15">
      <c r="D250" s="96"/>
      <c r="E250" s="119"/>
      <c r="F250" s="119"/>
      <c r="M250" s="190"/>
      <c r="O250" s="17"/>
    </row>
    <row r="251" spans="4:15" ht="15">
      <c r="D251" s="96"/>
      <c r="E251" s="119"/>
      <c r="F251" s="119"/>
      <c r="M251" s="190"/>
      <c r="O251" s="17"/>
    </row>
    <row r="252" spans="4:15" ht="15">
      <c r="D252" s="96"/>
      <c r="E252" s="119"/>
      <c r="F252" s="119"/>
      <c r="M252" s="190"/>
      <c r="O252" s="17"/>
    </row>
    <row r="253" spans="4:15" ht="15">
      <c r="D253" s="96"/>
      <c r="E253" s="119"/>
      <c r="F253" s="119"/>
      <c r="M253" s="190"/>
      <c r="O253" s="17"/>
    </row>
    <row r="254" spans="4:15" ht="15">
      <c r="D254" s="96"/>
      <c r="E254" s="119"/>
      <c r="F254" s="119"/>
      <c r="M254" s="190"/>
      <c r="O254" s="17"/>
    </row>
    <row r="255" spans="4:15" ht="15">
      <c r="D255" s="96"/>
      <c r="E255" s="119"/>
      <c r="F255" s="119"/>
      <c r="M255" s="190"/>
      <c r="O255" s="17"/>
    </row>
    <row r="256" spans="4:15" ht="15">
      <c r="D256" s="96"/>
      <c r="E256" s="119"/>
      <c r="F256" s="119"/>
      <c r="M256" s="190"/>
      <c r="O256" s="17"/>
    </row>
    <row r="257" spans="4:15" ht="15">
      <c r="D257" s="96"/>
      <c r="E257" s="119"/>
      <c r="F257" s="119"/>
      <c r="M257" s="190"/>
      <c r="O257" s="17"/>
    </row>
    <row r="258" spans="4:15" ht="15">
      <c r="D258" s="96"/>
      <c r="E258" s="119"/>
      <c r="F258" s="119"/>
      <c r="M258" s="190"/>
      <c r="O258" s="17"/>
    </row>
    <row r="259" spans="4:15" ht="15">
      <c r="D259" s="96"/>
      <c r="E259" s="119"/>
      <c r="F259" s="119"/>
      <c r="M259" s="190"/>
      <c r="O259" s="17"/>
    </row>
    <row r="260" spans="4:15" ht="15">
      <c r="D260" s="96"/>
      <c r="E260" s="119"/>
      <c r="F260" s="119"/>
      <c r="M260" s="190"/>
      <c r="O260" s="17"/>
    </row>
    <row r="261" spans="4:15" ht="15">
      <c r="D261" s="96"/>
      <c r="E261" s="119"/>
      <c r="F261" s="119"/>
      <c r="M261" s="190"/>
      <c r="O261" s="17"/>
    </row>
    <row r="262" spans="4:15" ht="15">
      <c r="D262" s="96"/>
      <c r="E262" s="119"/>
      <c r="F262" s="119"/>
      <c r="M262" s="190"/>
      <c r="O262" s="17"/>
    </row>
    <row r="263" spans="4:15" ht="15">
      <c r="D263" s="96"/>
      <c r="E263" s="119"/>
      <c r="F263" s="119"/>
      <c r="M263" s="190"/>
      <c r="O263" s="17"/>
    </row>
    <row r="264" spans="4:15" ht="15">
      <c r="D264" s="96"/>
      <c r="E264" s="119"/>
      <c r="F264" s="119"/>
      <c r="M264" s="190"/>
      <c r="O264" s="17"/>
    </row>
    <row r="265" spans="4:15" ht="15">
      <c r="D265" s="96"/>
      <c r="E265" s="119"/>
      <c r="F265" s="119"/>
      <c r="M265" s="190"/>
      <c r="O265" s="17"/>
    </row>
    <row r="266" spans="4:15" ht="15">
      <c r="D266" s="96"/>
      <c r="E266" s="119"/>
      <c r="F266" s="119"/>
      <c r="M266" s="190"/>
      <c r="O266" s="17"/>
    </row>
    <row r="267" spans="4:15" ht="15">
      <c r="D267" s="96"/>
      <c r="E267" s="119"/>
      <c r="F267" s="119"/>
      <c r="M267" s="190"/>
      <c r="O267" s="17"/>
    </row>
    <row r="268" spans="4:15" ht="15">
      <c r="D268" s="96"/>
      <c r="E268" s="119"/>
      <c r="F268" s="119"/>
      <c r="M268" s="190"/>
      <c r="O268" s="17"/>
    </row>
    <row r="269" spans="4:15" ht="15">
      <c r="D269" s="96"/>
      <c r="E269" s="119"/>
      <c r="F269" s="119"/>
      <c r="M269" s="190"/>
      <c r="O269" s="17"/>
    </row>
    <row r="270" spans="4:15" ht="15">
      <c r="D270" s="96"/>
      <c r="E270" s="119"/>
      <c r="F270" s="119"/>
      <c r="M270" s="190"/>
      <c r="O270" s="17"/>
    </row>
    <row r="271" spans="4:15" ht="15">
      <c r="D271" s="96"/>
      <c r="E271" s="119"/>
      <c r="F271" s="119"/>
      <c r="M271" s="190"/>
      <c r="O271" s="17"/>
    </row>
    <row r="272" spans="4:15" ht="15">
      <c r="D272" s="96"/>
      <c r="E272" s="119"/>
      <c r="F272" s="119"/>
      <c r="M272" s="190"/>
      <c r="O272" s="17"/>
    </row>
    <row r="273" spans="4:15" ht="15">
      <c r="D273" s="96"/>
      <c r="E273" s="119"/>
      <c r="F273" s="119"/>
      <c r="M273" s="190"/>
      <c r="O273" s="17"/>
    </row>
    <row r="274" spans="4:15" ht="15">
      <c r="D274" s="96"/>
      <c r="E274" s="119"/>
      <c r="F274" s="119"/>
      <c r="M274" s="190"/>
      <c r="O274" s="17"/>
    </row>
    <row r="275" spans="4:15" ht="15">
      <c r="D275" s="96"/>
      <c r="E275" s="119"/>
      <c r="F275" s="119"/>
      <c r="M275" s="190"/>
      <c r="O275" s="17"/>
    </row>
    <row r="276" spans="4:15" ht="15">
      <c r="D276" s="96"/>
      <c r="E276" s="119"/>
      <c r="F276" s="119"/>
      <c r="M276" s="190"/>
      <c r="O276" s="17"/>
    </row>
    <row r="277" spans="4:15" ht="15">
      <c r="D277" s="96"/>
      <c r="E277" s="119"/>
      <c r="F277" s="119"/>
      <c r="M277" s="190"/>
      <c r="O277" s="17"/>
    </row>
    <row r="278" spans="4:15" ht="15">
      <c r="D278" s="96"/>
      <c r="E278" s="119"/>
      <c r="F278" s="119"/>
      <c r="M278" s="190"/>
      <c r="O278" s="17"/>
    </row>
    <row r="279" spans="4:15" ht="15">
      <c r="D279" s="96"/>
      <c r="E279" s="119"/>
      <c r="F279" s="119"/>
      <c r="M279" s="190"/>
      <c r="O279" s="17"/>
    </row>
    <row r="280" spans="4:15" ht="15">
      <c r="D280" s="96"/>
      <c r="E280" s="119"/>
      <c r="F280" s="119"/>
      <c r="M280" s="190"/>
      <c r="O280" s="17"/>
    </row>
    <row r="281" spans="4:15" ht="15">
      <c r="D281" s="96"/>
      <c r="E281" s="119"/>
      <c r="F281" s="119"/>
      <c r="M281" s="190"/>
      <c r="O281" s="17"/>
    </row>
    <row r="282" spans="4:15" ht="15">
      <c r="D282" s="96"/>
      <c r="E282" s="119"/>
      <c r="F282" s="119"/>
      <c r="M282" s="190"/>
      <c r="O282" s="17"/>
    </row>
    <row r="283" spans="4:15" ht="15">
      <c r="D283" s="96"/>
      <c r="E283" s="119"/>
      <c r="F283" s="119"/>
      <c r="M283" s="190"/>
      <c r="O283" s="17"/>
    </row>
    <row r="284" spans="4:15" ht="15">
      <c r="D284" s="96"/>
      <c r="E284" s="119"/>
      <c r="F284" s="119"/>
      <c r="M284" s="190"/>
      <c r="O284" s="17"/>
    </row>
    <row r="285" spans="4:15" ht="15">
      <c r="D285" s="96"/>
      <c r="E285" s="119"/>
      <c r="F285" s="119"/>
      <c r="M285" s="190"/>
      <c r="O285" s="17"/>
    </row>
    <row r="286" spans="4:15" ht="15">
      <c r="D286" s="96"/>
      <c r="E286" s="119"/>
      <c r="F286" s="119"/>
      <c r="M286" s="190"/>
      <c r="O286" s="17"/>
    </row>
    <row r="287" spans="4:15" ht="15">
      <c r="D287" s="96"/>
      <c r="E287" s="119"/>
      <c r="F287" s="119"/>
      <c r="M287" s="190"/>
      <c r="O287" s="17"/>
    </row>
    <row r="288" spans="4:15" ht="15">
      <c r="D288" s="96"/>
      <c r="E288" s="119"/>
      <c r="F288" s="119"/>
      <c r="M288" s="190"/>
      <c r="O288" s="17"/>
    </row>
    <row r="289" spans="4:15" ht="15">
      <c r="D289" s="96"/>
      <c r="E289" s="119"/>
      <c r="F289" s="119"/>
      <c r="M289" s="190"/>
      <c r="O289" s="17"/>
    </row>
    <row r="290" spans="4:15" ht="15">
      <c r="D290" s="96"/>
      <c r="E290" s="119"/>
      <c r="F290" s="119"/>
      <c r="M290" s="190"/>
      <c r="O290" s="17"/>
    </row>
    <row r="291" spans="4:15" ht="15">
      <c r="D291" s="96"/>
      <c r="E291" s="119"/>
      <c r="F291" s="119"/>
      <c r="M291" s="190"/>
      <c r="O291" s="17"/>
    </row>
    <row r="292" spans="4:15" ht="15">
      <c r="D292" s="96"/>
      <c r="E292" s="119"/>
      <c r="F292" s="119"/>
      <c r="M292" s="190"/>
      <c r="O292" s="17"/>
    </row>
    <row r="293" spans="4:15" ht="15">
      <c r="D293" s="96"/>
      <c r="E293" s="119"/>
      <c r="F293" s="119"/>
      <c r="M293" s="190"/>
      <c r="O293" s="17"/>
    </row>
    <row r="294" spans="4:15" ht="15">
      <c r="D294" s="96"/>
      <c r="E294" s="119"/>
      <c r="F294" s="119"/>
      <c r="M294" s="190"/>
      <c r="O294" s="17"/>
    </row>
    <row r="295" spans="4:15" ht="15">
      <c r="D295" s="96"/>
      <c r="E295" s="119"/>
      <c r="F295" s="119"/>
      <c r="M295" s="190"/>
      <c r="O295" s="17"/>
    </row>
    <row r="296" spans="4:15" ht="15">
      <c r="D296" s="96"/>
      <c r="E296" s="119"/>
      <c r="F296" s="119"/>
      <c r="M296" s="190"/>
      <c r="O296" s="17"/>
    </row>
    <row r="297" spans="4:15" ht="15">
      <c r="D297" s="96"/>
      <c r="E297" s="119"/>
      <c r="F297" s="119"/>
      <c r="M297" s="190"/>
      <c r="O297" s="17"/>
    </row>
    <row r="298" spans="4:15" ht="15">
      <c r="D298" s="96"/>
      <c r="E298" s="119"/>
      <c r="F298" s="119"/>
      <c r="M298" s="190"/>
      <c r="O298" s="17"/>
    </row>
    <row r="299" spans="4:15" ht="15">
      <c r="D299" s="96"/>
      <c r="E299" s="119"/>
      <c r="F299" s="119"/>
      <c r="M299" s="190"/>
      <c r="O299" s="17"/>
    </row>
    <row r="300" spans="4:15" ht="15">
      <c r="D300" s="96"/>
      <c r="E300" s="119"/>
      <c r="F300" s="119"/>
      <c r="M300" s="190"/>
      <c r="O300" s="17"/>
    </row>
    <row r="301" spans="4:15" ht="15">
      <c r="D301" s="96"/>
      <c r="E301" s="119"/>
      <c r="F301" s="119"/>
      <c r="M301" s="190"/>
      <c r="O301" s="17"/>
    </row>
    <row r="302" spans="4:15" ht="15">
      <c r="D302" s="96"/>
      <c r="E302" s="119"/>
      <c r="F302" s="119"/>
      <c r="M302" s="190"/>
      <c r="O302" s="17"/>
    </row>
    <row r="303" spans="4:15" ht="15">
      <c r="D303" s="96"/>
      <c r="E303" s="119"/>
      <c r="F303" s="119"/>
      <c r="M303" s="190"/>
      <c r="O303" s="17"/>
    </row>
    <row r="304" spans="4:15" ht="15">
      <c r="D304" s="96"/>
      <c r="E304" s="119"/>
      <c r="F304" s="119"/>
      <c r="M304" s="190"/>
      <c r="O304" s="17"/>
    </row>
    <row r="305" spans="4:15" ht="15">
      <c r="D305" s="96"/>
      <c r="E305" s="119"/>
      <c r="F305" s="119"/>
      <c r="M305" s="190"/>
      <c r="O305" s="17"/>
    </row>
    <row r="306" spans="4:15" ht="15">
      <c r="D306" s="96"/>
      <c r="E306" s="119"/>
      <c r="F306" s="119"/>
      <c r="M306" s="190"/>
      <c r="O306" s="17"/>
    </row>
    <row r="307" spans="4:15" ht="15">
      <c r="D307" s="96"/>
      <c r="E307" s="119"/>
      <c r="F307" s="119"/>
      <c r="M307" s="190"/>
      <c r="O307" s="17"/>
    </row>
    <row r="308" spans="4:15" ht="15">
      <c r="D308" s="96"/>
      <c r="E308" s="119"/>
      <c r="F308" s="119"/>
      <c r="M308" s="190"/>
      <c r="O308" s="17"/>
    </row>
    <row r="309" spans="4:15" ht="15">
      <c r="D309" s="96"/>
      <c r="E309" s="119"/>
      <c r="F309" s="119"/>
      <c r="M309" s="190"/>
      <c r="O309" s="17"/>
    </row>
    <row r="310" spans="4:15" ht="15">
      <c r="D310" s="96"/>
      <c r="E310" s="119"/>
      <c r="F310" s="119"/>
      <c r="M310" s="190"/>
      <c r="O310" s="17"/>
    </row>
    <row r="311" spans="4:15" ht="15">
      <c r="D311" s="96"/>
      <c r="E311" s="119"/>
      <c r="F311" s="119"/>
      <c r="M311" s="190"/>
      <c r="O311" s="17"/>
    </row>
    <row r="312" spans="4:15" ht="15">
      <c r="D312" s="96"/>
      <c r="E312" s="119"/>
      <c r="F312" s="119"/>
      <c r="M312" s="190"/>
      <c r="O312" s="17"/>
    </row>
    <row r="313" spans="4:15" ht="15">
      <c r="D313" s="96"/>
      <c r="E313" s="119"/>
      <c r="F313" s="119"/>
      <c r="M313" s="190"/>
      <c r="O313" s="17"/>
    </row>
    <row r="314" spans="4:15" ht="15">
      <c r="D314" s="96"/>
      <c r="E314" s="119"/>
      <c r="F314" s="119"/>
      <c r="M314" s="190"/>
      <c r="O314" s="17"/>
    </row>
    <row r="315" spans="4:15" ht="15">
      <c r="D315" s="96"/>
      <c r="E315" s="119"/>
      <c r="F315" s="119"/>
      <c r="M315" s="190"/>
      <c r="O315" s="17"/>
    </row>
    <row r="316" spans="4:15" ht="15">
      <c r="D316" s="96"/>
      <c r="E316" s="119"/>
      <c r="F316" s="119"/>
      <c r="M316" s="190"/>
      <c r="O316" s="17"/>
    </row>
    <row r="317" spans="4:15" ht="15">
      <c r="D317" s="96"/>
      <c r="E317" s="119"/>
      <c r="F317" s="119"/>
      <c r="M317" s="190"/>
      <c r="O317" s="17"/>
    </row>
    <row r="318" spans="4:15" ht="15">
      <c r="D318" s="96"/>
      <c r="E318" s="119"/>
      <c r="F318" s="119"/>
      <c r="M318" s="190"/>
      <c r="O318" s="17"/>
    </row>
    <row r="319" spans="4:15" ht="15">
      <c r="D319" s="96"/>
      <c r="E319" s="119"/>
      <c r="F319" s="119"/>
      <c r="M319" s="190"/>
      <c r="O319" s="17"/>
    </row>
    <row r="320" spans="4:15" ht="15">
      <c r="D320" s="96"/>
      <c r="E320" s="119"/>
      <c r="F320" s="119"/>
      <c r="M320" s="190"/>
      <c r="O320" s="17"/>
    </row>
    <row r="321" spans="4:15" ht="15">
      <c r="D321" s="96"/>
      <c r="E321" s="119"/>
      <c r="F321" s="119"/>
      <c r="M321" s="190"/>
      <c r="O321" s="17"/>
    </row>
    <row r="322" spans="4:15" ht="15">
      <c r="D322" s="96"/>
      <c r="E322" s="119"/>
      <c r="F322" s="119"/>
      <c r="M322" s="190"/>
      <c r="O322" s="17"/>
    </row>
    <row r="323" spans="4:15" ht="15">
      <c r="D323" s="96"/>
      <c r="E323" s="119"/>
      <c r="F323" s="119"/>
      <c r="M323" s="190"/>
      <c r="O323" s="17"/>
    </row>
    <row r="324" spans="4:15" ht="15">
      <c r="D324" s="96"/>
      <c r="E324" s="119"/>
      <c r="F324" s="119"/>
      <c r="M324" s="190"/>
      <c r="O324" s="17"/>
    </row>
    <row r="325" spans="4:15" ht="15">
      <c r="D325" s="96"/>
      <c r="E325" s="119"/>
      <c r="F325" s="119"/>
      <c r="M325" s="190"/>
      <c r="O325" s="17"/>
    </row>
    <row r="326" spans="4:15" ht="15">
      <c r="D326" s="96"/>
      <c r="E326" s="119"/>
      <c r="F326" s="119"/>
      <c r="M326" s="190"/>
      <c r="O326" s="17"/>
    </row>
    <row r="65536" ht="15">
      <c r="J65536" s="199"/>
    </row>
  </sheetData>
  <sheetProtection password="B046" sheet="1" objects="1" scenarios="1" autoFilter="0"/>
  <protectedRanges>
    <protectedRange password="EB34" sqref="A169:B174 B175" name="Milestones_1"/>
    <protectedRange password="EB34" sqref="B114:B117 B192 B203:B209 O215:O216 C22 C32 C51 B55:C55 C59 C84 C92 C113 C133 C158 C167 C210 O219:O220 M4:M216 J159:K159 J65536 D216:L216 D217:M220 J160:L215 D4:I215 J4:L158" name="calc"/>
    <protectedRange password="EB34" sqref="A4:B42 A43 A176:B191 A44:B54 A114:A117 A118:B156 A175 A193:B202 A192 A210:B219 A203:A209 A159:B168 A157:A158 A56:B113 A55" name="Milestones"/>
  </protectedRanges>
  <autoFilter ref="A2:AI218"/>
  <mergeCells count="1">
    <mergeCell ref="D1:E1"/>
  </mergeCells>
  <dataValidations count="4">
    <dataValidation type="list" allowBlank="1" showInputMessage="1" showErrorMessage="1" sqref="D4:D21 D33:D50 D23:D31 D93:D112 D85:D91 D52:D54 D56:D58 D60:D83 D114:D132 D134:D157 D159:D166 D168:D209 D211:D214">
      <formula1>$AI$3:$AI$5</formula1>
    </dataValidation>
    <dataValidation type="list" allowBlank="1" showInputMessage="1" showErrorMessage="1" errorTitle="Invalid Entry" error="Please enter &quot;yes&quot; or &quot;no&quot;" sqref="C4:C21 C23:C31 C33:C50 C52:C54 C56:C58 C60:C83 C85:C91 C93:C112 C114:C132 C134:C157 C159:C166 C168:C209 C211:C214">
      <formula1>$AH$3:$AH$4</formula1>
    </dataValidation>
    <dataValidation type="list" allowBlank="1" showInputMessage="1" showErrorMessage="1" sqref="C215">
      <formula1>"o2:o3"</formula1>
    </dataValidation>
    <dataValidation allowBlank="1" showInputMessage="1" showErrorMessage="1" sqref="C133:F133 C92:F92 C158:F158 C210:F210 C32:E32"/>
  </dataValidations>
  <printOptions/>
  <pageMargins left="0.2" right="0.16" top="0.75" bottom="0.75" header="0.3" footer="0.3"/>
  <pageSetup horizontalDpi="1200" verticalDpi="1200" orientation="portrait" scale="66" r:id="rId1"/>
  <ignoredErrors>
    <ignoredError sqref="G2:L2" numberStoredAsText="1"/>
  </ignoredErrors>
</worksheet>
</file>

<file path=xl/worksheets/sheet5.xml><?xml version="1.0" encoding="utf-8"?>
<worksheet xmlns="http://schemas.openxmlformats.org/spreadsheetml/2006/main" xmlns:r="http://schemas.openxmlformats.org/officeDocument/2006/relationships">
  <dimension ref="B3:K61"/>
  <sheetViews>
    <sheetView showGridLines="0" workbookViewId="0" topLeftCell="A1">
      <selection activeCell="A1" sqref="A1"/>
    </sheetView>
  </sheetViews>
  <sheetFormatPr defaultColWidth="9.140625" defaultRowHeight="15"/>
  <cols>
    <col min="1" max="1" width="4.57421875" style="26" customWidth="1"/>
    <col min="2" max="2" width="26.421875" style="26" customWidth="1"/>
    <col min="3" max="3" width="42.7109375" style="26" customWidth="1"/>
    <col min="4" max="4" width="22.28125" style="26" customWidth="1"/>
    <col min="5" max="5" width="28.57421875" style="26" customWidth="1"/>
    <col min="6" max="6" width="16.8515625" style="26" customWidth="1"/>
    <col min="7" max="8" width="9.7109375" style="26" bestFit="1" customWidth="1"/>
    <col min="9" max="9" width="17.00390625" style="26" bestFit="1" customWidth="1"/>
    <col min="10" max="10" width="19.7109375" style="26" customWidth="1"/>
    <col min="11" max="11" width="9.7109375" style="26" bestFit="1" customWidth="1"/>
    <col min="12" max="16384" width="9.140625" style="26" customWidth="1"/>
  </cols>
  <sheetData>
    <row r="1" ht="15"/>
    <row r="2" ht="15"/>
    <row r="3" ht="15.75">
      <c r="C3" s="27"/>
    </row>
    <row r="4" ht="15.75">
      <c r="C4" s="27"/>
    </row>
    <row r="5" spans="2:8" ht="20.25">
      <c r="B5" s="249" t="s">
        <v>349</v>
      </c>
      <c r="C5" s="250"/>
      <c r="D5" s="250"/>
      <c r="H5" s="28" t="s">
        <v>20</v>
      </c>
    </row>
    <row r="6" ht="15.75">
      <c r="C6" s="27"/>
    </row>
    <row r="7" spans="2:8" ht="15">
      <c r="B7" s="29" t="s">
        <v>28</v>
      </c>
      <c r="C7" s="28"/>
      <c r="D7" s="30"/>
      <c r="E7" s="31" t="s">
        <v>29</v>
      </c>
      <c r="F7" s="32"/>
      <c r="G7" s="30"/>
      <c r="H7" s="30"/>
    </row>
    <row r="8" spans="2:8" ht="19.5" customHeight="1">
      <c r="B8" s="30"/>
      <c r="C8" s="33"/>
      <c r="D8" s="34"/>
      <c r="E8" s="35"/>
      <c r="F8" s="35"/>
      <c r="G8" s="34"/>
      <c r="H8" s="30"/>
    </row>
    <row r="9" spans="2:8" ht="15">
      <c r="B9" s="30"/>
      <c r="C9" s="34"/>
      <c r="D9" s="34"/>
      <c r="E9" s="35"/>
      <c r="F9" s="35"/>
      <c r="G9" s="34"/>
      <c r="H9" s="30"/>
    </row>
    <row r="10" spans="2:8" ht="19.5" customHeight="1">
      <c r="B10" s="30" t="s">
        <v>30</v>
      </c>
      <c r="C10" s="36"/>
      <c r="D10" s="34"/>
      <c r="E10" s="37"/>
      <c r="F10" s="37"/>
      <c r="G10" s="34"/>
      <c r="H10" s="30"/>
    </row>
    <row r="11" spans="2:8" ht="19.5" customHeight="1">
      <c r="B11" s="30" t="s">
        <v>31</v>
      </c>
      <c r="C11" s="38"/>
      <c r="D11" s="34"/>
      <c r="E11" s="37"/>
      <c r="F11" s="37"/>
      <c r="G11" s="34"/>
      <c r="H11" s="30"/>
    </row>
    <row r="12" spans="2:8" ht="19.5" customHeight="1">
      <c r="B12" s="30" t="s">
        <v>32</v>
      </c>
      <c r="C12" s="38"/>
      <c r="D12" s="34"/>
      <c r="E12" s="37"/>
      <c r="F12" s="57"/>
      <c r="G12" s="58"/>
      <c r="H12" s="30"/>
    </row>
    <row r="13" spans="2:8" ht="19.5" customHeight="1">
      <c r="B13" s="30" t="s">
        <v>33</v>
      </c>
      <c r="C13" s="38"/>
      <c r="D13" s="34"/>
      <c r="E13" s="37"/>
      <c r="F13" s="18"/>
      <c r="G13" s="34"/>
      <c r="H13" s="30"/>
    </row>
    <row r="14" spans="2:8" ht="19.5" customHeight="1">
      <c r="B14" s="30" t="s">
        <v>64</v>
      </c>
      <c r="C14" s="38"/>
      <c r="D14" s="34"/>
      <c r="E14" s="18"/>
      <c r="F14" s="37"/>
      <c r="G14" s="34"/>
      <c r="H14" s="30"/>
    </row>
    <row r="15" spans="2:8" ht="19.5" customHeight="1">
      <c r="B15" s="30" t="s">
        <v>65</v>
      </c>
      <c r="C15" s="39"/>
      <c r="D15" s="34"/>
      <c r="E15" s="40" t="s">
        <v>34</v>
      </c>
      <c r="F15" s="37"/>
      <c r="G15" s="34"/>
      <c r="H15" s="30"/>
    </row>
    <row r="16" spans="2:8" ht="19.5" customHeight="1">
      <c r="B16" s="30" t="s">
        <v>35</v>
      </c>
      <c r="C16" s="38"/>
      <c r="D16" s="34"/>
      <c r="E16" s="35"/>
      <c r="F16" s="35"/>
      <c r="G16" s="34"/>
      <c r="H16" s="30"/>
    </row>
    <row r="17" spans="2:10" ht="19.5" customHeight="1">
      <c r="B17" s="30" t="s">
        <v>36</v>
      </c>
      <c r="C17" s="38"/>
      <c r="D17" s="34"/>
      <c r="E17" s="35"/>
      <c r="F17" s="35"/>
      <c r="G17" s="34"/>
      <c r="H17" s="30"/>
      <c r="I17" s="41"/>
      <c r="J17" s="41"/>
    </row>
    <row r="18" spans="2:10" ht="19.5" customHeight="1">
      <c r="B18" s="30" t="s">
        <v>37</v>
      </c>
      <c r="C18" s="38"/>
      <c r="D18" s="34"/>
      <c r="E18" s="37"/>
      <c r="F18" s="37"/>
      <c r="G18" s="34"/>
      <c r="H18" s="30"/>
      <c r="I18" s="41"/>
      <c r="J18" s="41"/>
    </row>
    <row r="19" spans="2:10" ht="19.5" customHeight="1">
      <c r="B19" s="30" t="s">
        <v>38</v>
      </c>
      <c r="C19" s="38"/>
      <c r="D19" s="34"/>
      <c r="E19" s="37"/>
      <c r="F19" s="37"/>
      <c r="G19" s="34"/>
      <c r="H19" s="30"/>
      <c r="I19" s="41"/>
      <c r="J19" s="41"/>
    </row>
    <row r="20" spans="2:10" ht="19.5" customHeight="1">
      <c r="B20" s="30" t="s">
        <v>39</v>
      </c>
      <c r="C20" s="42"/>
      <c r="D20" s="34"/>
      <c r="E20" s="37"/>
      <c r="F20" s="37"/>
      <c r="G20" s="34"/>
      <c r="H20" s="30"/>
      <c r="I20" s="41"/>
      <c r="J20" s="41"/>
    </row>
    <row r="21" spans="2:10" ht="19.5" customHeight="1">
      <c r="B21" s="30" t="s">
        <v>40</v>
      </c>
      <c r="C21" s="39"/>
      <c r="D21" s="34"/>
      <c r="E21" s="18"/>
      <c r="F21" s="18"/>
      <c r="G21" s="34"/>
      <c r="H21" s="30"/>
      <c r="I21" s="41"/>
      <c r="J21" s="41"/>
    </row>
    <row r="22" spans="3:10" ht="19.5" customHeight="1">
      <c r="C22" s="33"/>
      <c r="D22" s="34"/>
      <c r="E22" s="18"/>
      <c r="F22" s="124"/>
      <c r="G22" s="125"/>
      <c r="H22" s="30"/>
      <c r="I22" s="41"/>
      <c r="J22" s="41"/>
    </row>
    <row r="23" spans="3:10" ht="19.5" customHeight="1">
      <c r="C23" s="33"/>
      <c r="D23" s="34"/>
      <c r="E23" s="18"/>
      <c r="F23" s="124"/>
      <c r="G23" s="125"/>
      <c r="H23" s="30"/>
      <c r="I23" s="41"/>
      <c r="J23" s="41"/>
    </row>
    <row r="24" spans="3:10" ht="19.5" customHeight="1">
      <c r="C24" s="33"/>
      <c r="D24" s="34"/>
      <c r="E24" s="18"/>
      <c r="F24" s="124"/>
      <c r="G24" s="125"/>
      <c r="H24" s="30"/>
      <c r="I24" s="41"/>
      <c r="J24" s="41"/>
    </row>
    <row r="25" spans="3:10" ht="19.5" customHeight="1">
      <c r="C25" s="33"/>
      <c r="D25" s="34"/>
      <c r="E25" s="53"/>
      <c r="F25" s="57"/>
      <c r="G25" s="58"/>
      <c r="H25" s="127"/>
      <c r="I25" s="128"/>
      <c r="J25" s="41"/>
    </row>
    <row r="26" spans="2:10" ht="19.5" customHeight="1">
      <c r="B26" s="29" t="s">
        <v>41</v>
      </c>
      <c r="C26" s="30"/>
      <c r="D26" s="34"/>
      <c r="E26" s="126"/>
      <c r="F26" s="124"/>
      <c r="G26" s="125"/>
      <c r="H26" s="30"/>
      <c r="I26" s="41"/>
      <c r="J26" s="41"/>
    </row>
    <row r="27" spans="2:4" ht="18.75" customHeight="1">
      <c r="B27" s="111"/>
      <c r="C27" s="111"/>
      <c r="D27" s="30"/>
    </row>
    <row r="28" spans="2:8" ht="18.75" customHeight="1">
      <c r="B28" s="30"/>
      <c r="C28" s="30"/>
      <c r="D28" s="30"/>
      <c r="G28" s="30"/>
      <c r="H28" s="30"/>
    </row>
    <row r="29" spans="2:7" ht="18.75" customHeight="1">
      <c r="B29" s="29" t="s">
        <v>42</v>
      </c>
      <c r="C29" s="30"/>
      <c r="D29" s="30"/>
      <c r="G29" s="30"/>
    </row>
    <row r="30" spans="2:7" ht="18.75" customHeight="1">
      <c r="B30" s="30" t="s">
        <v>43</v>
      </c>
      <c r="C30" s="30"/>
      <c r="D30" s="30"/>
      <c r="E30" s="30"/>
      <c r="F30" s="30"/>
      <c r="G30" s="30"/>
    </row>
    <row r="31" spans="2:7" ht="18.75" customHeight="1">
      <c r="B31" s="30" t="s">
        <v>44</v>
      </c>
      <c r="C31" s="34"/>
      <c r="D31" s="30"/>
      <c r="E31" s="30"/>
      <c r="F31" s="30"/>
      <c r="G31" s="30"/>
    </row>
    <row r="32" spans="5:8" ht="18.75" customHeight="1">
      <c r="E32" s="30"/>
      <c r="F32" s="30"/>
      <c r="G32" s="30"/>
      <c r="H32" s="30"/>
    </row>
    <row r="33" spans="2:8" ht="18.75" customHeight="1">
      <c r="B33" s="29" t="s">
        <v>45</v>
      </c>
      <c r="C33" s="30"/>
      <c r="D33" s="30"/>
      <c r="E33" s="30"/>
      <c r="F33" s="30"/>
      <c r="G33" s="30"/>
      <c r="H33" s="30"/>
    </row>
    <row r="34" spans="2:8" ht="18.75" customHeight="1">
      <c r="B34" s="30" t="s">
        <v>46</v>
      </c>
      <c r="C34" s="36"/>
      <c r="D34" s="30"/>
      <c r="E34" s="30"/>
      <c r="F34" s="30"/>
      <c r="G34" s="30"/>
      <c r="H34" s="30"/>
    </row>
    <row r="35" spans="2:8" ht="18.75" customHeight="1">
      <c r="B35" s="30" t="s">
        <v>47</v>
      </c>
      <c r="C35" s="36"/>
      <c r="D35" s="30"/>
      <c r="E35" s="30"/>
      <c r="F35" s="30"/>
      <c r="G35" s="30"/>
      <c r="H35" s="30"/>
    </row>
    <row r="36" spans="2:8" ht="18.75" customHeight="1">
      <c r="B36" s="30" t="s">
        <v>335</v>
      </c>
      <c r="C36" s="36"/>
      <c r="D36" s="30"/>
      <c r="E36" s="30"/>
      <c r="F36" s="30"/>
      <c r="G36" s="30"/>
      <c r="H36" s="30"/>
    </row>
    <row r="37" spans="2:8" ht="18.75" customHeight="1">
      <c r="B37" s="253" t="s">
        <v>347</v>
      </c>
      <c r="C37" s="35"/>
      <c r="D37" s="30"/>
      <c r="E37" s="35"/>
      <c r="F37" s="35"/>
      <c r="G37" s="30"/>
      <c r="H37" s="30"/>
    </row>
    <row r="38" spans="2:8" ht="18.75" customHeight="1">
      <c r="B38" s="253"/>
      <c r="C38" s="35"/>
      <c r="D38" s="30"/>
      <c r="E38" s="35"/>
      <c r="F38" s="35"/>
      <c r="G38" s="30"/>
      <c r="H38" s="30"/>
    </row>
    <row r="39" spans="2:8" ht="18.75" customHeight="1">
      <c r="B39" s="253"/>
      <c r="C39" s="139"/>
      <c r="D39" s="30"/>
      <c r="E39" s="35"/>
      <c r="F39" s="35"/>
      <c r="G39" s="30"/>
      <c r="H39" s="30"/>
    </row>
    <row r="40" spans="2:8" ht="18.75" customHeight="1">
      <c r="B40" s="30"/>
      <c r="C40" s="30"/>
      <c r="D40" s="30"/>
      <c r="E40" s="30"/>
      <c r="F40" s="30"/>
      <c r="G40" s="30"/>
      <c r="H40" s="30"/>
    </row>
    <row r="41" spans="2:8" ht="18.75" customHeight="1">
      <c r="B41" s="30"/>
      <c r="C41" s="30"/>
      <c r="D41" s="30"/>
      <c r="E41" s="30"/>
      <c r="F41" s="30"/>
      <c r="G41" s="30"/>
      <c r="H41" s="30"/>
    </row>
    <row r="42" ht="18.75" customHeight="1"/>
    <row r="43" ht="18.75" customHeight="1"/>
    <row r="44" ht="18.75" customHeight="1"/>
    <row r="45" spans="2:4" ht="18.75" customHeight="1">
      <c r="B45" s="249" t="s">
        <v>27</v>
      </c>
      <c r="C45" s="250"/>
      <c r="D45" s="250"/>
    </row>
    <row r="47" ht="15.75" thickBot="1"/>
    <row r="48" spans="2:10" ht="30.75" customHeight="1" thickBot="1">
      <c r="B48" s="43" t="s">
        <v>12</v>
      </c>
      <c r="C48" s="44" t="s">
        <v>48</v>
      </c>
      <c r="D48" s="44" t="s">
        <v>49</v>
      </c>
      <c r="E48" s="44" t="s">
        <v>50</v>
      </c>
      <c r="G48" s="100"/>
      <c r="H48" s="100"/>
      <c r="I48" s="100"/>
      <c r="J48" s="100"/>
    </row>
    <row r="49" spans="2:11" ht="74.25" customHeight="1" thickBot="1">
      <c r="B49" s="45">
        <v>1</v>
      </c>
      <c r="C49" s="46" t="s">
        <v>51</v>
      </c>
      <c r="D49" s="138">
        <f>'Prioritized Approach Milestones'!G215/'Prioritized Approach Milestones'!G216</f>
        <v>0</v>
      </c>
      <c r="E49" s="144">
        <f>IF('Prioritized Approach Milestones'!Z217&gt;0,"Missing Completion Date",(IF(MAX('Prioritized Approach Milestones'!N4:N214)=0,"",MAX('Prioritized Approach Milestones'!N4:N214))))</f>
      </c>
      <c r="F49" s="101"/>
      <c r="G49" s="101"/>
      <c r="H49" s="101"/>
      <c r="I49" s="101"/>
      <c r="J49" s="101"/>
      <c r="K49" s="101"/>
    </row>
    <row r="50" spans="2:11" ht="48.75" thickBot="1">
      <c r="B50" s="45">
        <v>2</v>
      </c>
      <c r="C50" s="46" t="s">
        <v>52</v>
      </c>
      <c r="D50" s="138">
        <f>'Prioritized Approach Milestones'!H215/'Prioritized Approach Milestones'!H216</f>
        <v>0</v>
      </c>
      <c r="E50" s="144">
        <f>IF('Prioritized Approach Milestones'!AA217&gt;0,"Missing Completion Date",(IF(MAX('Prioritized Approach Milestones'!O4:O214)=0,"",MAX('Prioritized Approach Milestones'!O4:O214))))</f>
      </c>
      <c r="F50" s="101"/>
      <c r="G50" s="101"/>
      <c r="H50" s="101"/>
      <c r="I50" s="101"/>
      <c r="J50" s="101"/>
      <c r="K50" s="101"/>
    </row>
    <row r="51" spans="2:10" ht="60.75" thickBot="1">
      <c r="B51" s="45">
        <v>3</v>
      </c>
      <c r="C51" s="46" t="s">
        <v>53</v>
      </c>
      <c r="D51" s="138">
        <f>'Prioritized Approach Milestones'!I215/'Prioritized Approach Milestones'!I216</f>
        <v>0</v>
      </c>
      <c r="E51" s="144">
        <f>IF('Prioritized Approach Milestones'!AB217&gt;0,"Missing Completion Date",(IF(MAX('Prioritized Approach Milestones'!P4:P214)=0,"",MAX('Prioritized Approach Milestones'!P4:P214))))</f>
      </c>
      <c r="G51" s="101"/>
      <c r="H51" s="101"/>
      <c r="I51" s="101"/>
      <c r="J51" s="102"/>
    </row>
    <row r="52" spans="2:10" ht="60.75" thickBot="1">
      <c r="B52" s="45">
        <v>4</v>
      </c>
      <c r="C52" s="46" t="s">
        <v>54</v>
      </c>
      <c r="D52" s="138">
        <f>'Prioritized Approach Milestones'!J215/'Prioritized Approach Milestones'!J216</f>
        <v>0</v>
      </c>
      <c r="E52" s="144">
        <f>IF('Prioritized Approach Milestones'!AC217&gt;0,"Missing Completion Date",(IF(MAX('Prioritized Approach Milestones'!Q4:Q214)=0,"",MAX('Prioritized Approach Milestones'!Q4:Q214))))</f>
      </c>
      <c r="F52" s="56"/>
      <c r="G52" s="101"/>
      <c r="H52" s="101"/>
      <c r="I52" s="101"/>
      <c r="J52" s="102"/>
    </row>
    <row r="53" spans="2:10" ht="60.75" thickBot="1">
      <c r="B53" s="45">
        <v>5</v>
      </c>
      <c r="C53" s="46" t="s">
        <v>55</v>
      </c>
      <c r="D53" s="138">
        <f>'Prioritized Approach Milestones'!K215/'Prioritized Approach Milestones'!K216</f>
        <v>0</v>
      </c>
      <c r="E53" s="144">
        <f>IF('Prioritized Approach Milestones'!AD217&gt;0,"Missing Completion Date",(IF(MAX('Prioritized Approach Milestones'!R4:R214)=0,"",MAX('Prioritized Approach Milestones'!R4:R214))))</f>
      </c>
      <c r="F53" s="56"/>
      <c r="G53" s="101"/>
      <c r="H53" s="101"/>
      <c r="I53" s="101"/>
      <c r="J53" s="102"/>
    </row>
    <row r="54" spans="2:10" ht="72.75" thickBot="1">
      <c r="B54" s="45">
        <v>6</v>
      </c>
      <c r="C54" s="47" t="s">
        <v>66</v>
      </c>
      <c r="D54" s="138">
        <f>'Prioritized Approach Milestones'!L215/'Prioritized Approach Milestones'!L216</f>
        <v>0</v>
      </c>
      <c r="E54" s="144">
        <f>IF('Prioritized Approach Milestones'!AE217&gt;0,"Missing Completion Date",(IF(MAX('Prioritized Approach Milestones'!S4:S214)=0,"",MAX('Prioritized Approach Milestones'!S4:S214))))</f>
      </c>
      <c r="F54" s="56"/>
      <c r="G54" s="101"/>
      <c r="H54" s="101"/>
      <c r="I54" s="101"/>
      <c r="J54" s="102"/>
    </row>
    <row r="55" spans="2:5" ht="33.75" customHeight="1" thickBot="1">
      <c r="B55" s="135" t="s">
        <v>56</v>
      </c>
      <c r="C55" s="48"/>
      <c r="D55" s="138">
        <f>'Prioritized Approach Milestones'!M215/'Prioritized Approach Milestones'!M216</f>
        <v>0</v>
      </c>
      <c r="E55" s="145">
        <f>IF(MAX(E49:E54)=0,"",MAX(E49:E54))</f>
      </c>
    </row>
    <row r="56" spans="2:4" ht="13.5" customHeight="1">
      <c r="B56" s="49" t="s">
        <v>350</v>
      </c>
      <c r="C56" s="50"/>
      <c r="D56" s="51"/>
    </row>
    <row r="57" spans="2:5" ht="28.5" customHeight="1">
      <c r="B57" s="251" t="s">
        <v>57</v>
      </c>
      <c r="C57" s="251"/>
      <c r="D57" s="52" t="s">
        <v>58</v>
      </c>
      <c r="E57" s="121"/>
    </row>
    <row r="58" ht="15.75" customHeight="1">
      <c r="E58" s="18"/>
    </row>
    <row r="59" spans="2:5" ht="19.5" customHeight="1">
      <c r="B59" s="252" t="s">
        <v>59</v>
      </c>
      <c r="C59" s="252"/>
      <c r="D59" s="51"/>
      <c r="E59" s="18"/>
    </row>
    <row r="60" spans="2:5" ht="19.5" customHeight="1">
      <c r="B60" s="54" t="s">
        <v>60</v>
      </c>
      <c r="C60" s="55"/>
      <c r="D60" s="52" t="s">
        <v>58</v>
      </c>
      <c r="E60" s="121"/>
    </row>
    <row r="61" spans="2:5" ht="19.5" customHeight="1">
      <c r="B61" s="54"/>
      <c r="C61" s="50"/>
      <c r="D61" s="52"/>
      <c r="E61" s="12"/>
    </row>
    <row r="63" ht="19.5" customHeight="1"/>
  </sheetData>
  <sheetProtection password="B046" sheet="1"/>
  <mergeCells count="5">
    <mergeCell ref="B5:D5"/>
    <mergeCell ref="B45:D45"/>
    <mergeCell ref="B57:C57"/>
    <mergeCell ref="B59:C59"/>
    <mergeCell ref="B37:B39"/>
  </mergeCells>
  <printOptions/>
  <pageMargins left="0.7" right="0.7" top="0.75" bottom="0.75" header="0.3" footer="0.3"/>
  <pageSetup horizontalDpi="600" verticalDpi="600" orientation="landscape" scale="64" r:id="rId3"/>
  <headerFooter>
    <oddFooter>&amp;CPage &amp;P</oddFooter>
  </headerFooter>
  <rowBreaks count="1" manualBreakCount="1">
    <brk id="39" max="5" man="1"/>
  </rowBreaks>
  <drawing r:id="rId2"/>
  <legacyDrawing r:id="rId1"/>
</worksheet>
</file>

<file path=xl/worksheets/sheet6.xml><?xml version="1.0" encoding="utf-8"?>
<worksheet xmlns="http://schemas.openxmlformats.org/spreadsheetml/2006/main" xmlns:r="http://schemas.openxmlformats.org/officeDocument/2006/relationships">
  <dimension ref="A2:H44"/>
  <sheetViews>
    <sheetView zoomScalePageLayoutView="0" workbookViewId="0" topLeftCell="A16">
      <selection activeCell="A16" sqref="A1:A16384"/>
    </sheetView>
  </sheetViews>
  <sheetFormatPr defaultColWidth="9.140625" defaultRowHeight="15"/>
  <cols>
    <col min="3" max="6" width="10.421875" style="0" customWidth="1"/>
    <col min="7" max="7" width="48.28125" style="0" bestFit="1" customWidth="1"/>
    <col min="8" max="8" width="16.421875" style="0" bestFit="1" customWidth="1"/>
  </cols>
  <sheetData>
    <row r="2" ht="20.25">
      <c r="A2" s="103" t="s">
        <v>102</v>
      </c>
    </row>
    <row r="4" ht="15">
      <c r="A4" t="s">
        <v>103</v>
      </c>
    </row>
    <row r="6" ht="15">
      <c r="A6" t="s">
        <v>104</v>
      </c>
    </row>
    <row r="7" ht="15">
      <c r="A7" t="s">
        <v>105</v>
      </c>
    </row>
    <row r="8" ht="15">
      <c r="A8" t="s">
        <v>106</v>
      </c>
    </row>
    <row r="9" ht="15">
      <c r="A9" t="s">
        <v>107</v>
      </c>
    </row>
    <row r="11" ht="15">
      <c r="A11" t="s">
        <v>108</v>
      </c>
    </row>
    <row r="13" ht="15">
      <c r="A13" t="s">
        <v>121</v>
      </c>
    </row>
    <row r="14" ht="15">
      <c r="A14" t="s">
        <v>122</v>
      </c>
    </row>
    <row r="15" ht="15">
      <c r="A15" t="s">
        <v>109</v>
      </c>
    </row>
    <row r="17" ht="15">
      <c r="A17" s="105" t="s">
        <v>119</v>
      </c>
    </row>
    <row r="18" spans="1:6" ht="15">
      <c r="A18" t="s">
        <v>110</v>
      </c>
      <c r="C18">
        <v>5</v>
      </c>
      <c r="D18">
        <v>33</v>
      </c>
      <c r="E18">
        <v>34</v>
      </c>
      <c r="F18">
        <v>35</v>
      </c>
    </row>
    <row r="19" spans="1:6" ht="15">
      <c r="A19" t="s">
        <v>111</v>
      </c>
      <c r="C19">
        <v>6</v>
      </c>
      <c r="D19">
        <v>8</v>
      </c>
      <c r="E19">
        <v>10</v>
      </c>
      <c r="F19">
        <v>11</v>
      </c>
    </row>
    <row r="20" spans="1:6" ht="15">
      <c r="A20" t="s">
        <v>112</v>
      </c>
      <c r="C20">
        <v>25</v>
      </c>
      <c r="D20">
        <v>26</v>
      </c>
      <c r="E20">
        <v>27</v>
      </c>
      <c r="F20">
        <v>28</v>
      </c>
    </row>
    <row r="21" spans="1:6" ht="15">
      <c r="A21" t="s">
        <v>113</v>
      </c>
      <c r="C21">
        <v>85</v>
      </c>
      <c r="D21">
        <v>86</v>
      </c>
      <c r="E21">
        <v>87</v>
      </c>
      <c r="F21">
        <v>88</v>
      </c>
    </row>
    <row r="22" spans="1:6" ht="15">
      <c r="A22" t="s">
        <v>114</v>
      </c>
      <c r="C22">
        <v>38</v>
      </c>
      <c r="D22">
        <v>39</v>
      </c>
      <c r="E22">
        <v>40</v>
      </c>
      <c r="F22">
        <v>41</v>
      </c>
    </row>
    <row r="23" spans="1:6" ht="15">
      <c r="A23" t="s">
        <v>115</v>
      </c>
      <c r="C23">
        <v>4</v>
      </c>
      <c r="D23">
        <v>7</v>
      </c>
      <c r="E23">
        <v>9</v>
      </c>
      <c r="F23">
        <v>69</v>
      </c>
    </row>
    <row r="25" ht="15">
      <c r="A25" s="104" t="s">
        <v>120</v>
      </c>
    </row>
    <row r="26" spans="3:8" ht="15">
      <c r="C26" s="98" t="s">
        <v>124</v>
      </c>
      <c r="D26" s="98" t="s">
        <v>125</v>
      </c>
      <c r="E26" s="98" t="s">
        <v>126</v>
      </c>
      <c r="F26" s="98" t="s">
        <v>127</v>
      </c>
      <c r="G26" s="98" t="s">
        <v>116</v>
      </c>
      <c r="H26" s="98" t="s">
        <v>117</v>
      </c>
    </row>
    <row r="27" spans="1:8" ht="15">
      <c r="A27" t="s">
        <v>110</v>
      </c>
      <c r="C27" s="99">
        <v>40725</v>
      </c>
      <c r="D27" s="99">
        <v>40739</v>
      </c>
      <c r="E27" s="99">
        <v>40756</v>
      </c>
      <c r="F27" s="99">
        <v>40770</v>
      </c>
      <c r="G27" s="99">
        <v>40770</v>
      </c>
      <c r="H27" s="99">
        <v>40770</v>
      </c>
    </row>
    <row r="28" spans="1:8" ht="15">
      <c r="A28" t="s">
        <v>111</v>
      </c>
      <c r="C28" s="99">
        <v>40787</v>
      </c>
      <c r="D28" s="99">
        <v>40801</v>
      </c>
      <c r="E28" s="99">
        <v>40817</v>
      </c>
      <c r="F28" s="99">
        <v>40831</v>
      </c>
      <c r="G28" s="99">
        <v>40831</v>
      </c>
      <c r="H28" s="99">
        <v>40831</v>
      </c>
    </row>
    <row r="29" spans="1:8" ht="15">
      <c r="A29" t="s">
        <v>112</v>
      </c>
      <c r="C29" s="99">
        <v>40848</v>
      </c>
      <c r="D29" s="99">
        <v>40862</v>
      </c>
      <c r="E29" s="99">
        <v>40878</v>
      </c>
      <c r="F29" s="99">
        <v>40892</v>
      </c>
      <c r="G29" s="99">
        <v>40892</v>
      </c>
      <c r="H29" s="99">
        <v>40892</v>
      </c>
    </row>
    <row r="30" spans="1:8" ht="15">
      <c r="A30" t="s">
        <v>113</v>
      </c>
      <c r="C30" s="99">
        <v>40909</v>
      </c>
      <c r="D30" s="99">
        <v>40923</v>
      </c>
      <c r="E30" s="99">
        <v>40940</v>
      </c>
      <c r="F30" s="99">
        <v>40954</v>
      </c>
      <c r="G30" s="99">
        <v>40954</v>
      </c>
      <c r="H30" s="99">
        <v>40954</v>
      </c>
    </row>
    <row r="31" spans="1:8" ht="15">
      <c r="A31" t="s">
        <v>114</v>
      </c>
      <c r="C31" s="99">
        <v>40969</v>
      </c>
      <c r="D31" s="99">
        <v>40983</v>
      </c>
      <c r="E31" s="99">
        <v>41000</v>
      </c>
      <c r="F31" s="99">
        <v>41014</v>
      </c>
      <c r="G31" s="99">
        <v>41014</v>
      </c>
      <c r="H31" s="99">
        <v>41014</v>
      </c>
    </row>
    <row r="32" spans="1:8" ht="15">
      <c r="A32" t="s">
        <v>115</v>
      </c>
      <c r="C32" s="99">
        <v>41030</v>
      </c>
      <c r="D32" s="99">
        <v>41044</v>
      </c>
      <c r="E32" s="99">
        <v>41061</v>
      </c>
      <c r="F32" s="99">
        <v>41075</v>
      </c>
      <c r="G32" s="99">
        <v>41075</v>
      </c>
      <c r="H32" s="99">
        <v>41075</v>
      </c>
    </row>
    <row r="33" spans="1:8" ht="15">
      <c r="A33" t="s">
        <v>118</v>
      </c>
      <c r="G33" s="99">
        <v>41075</v>
      </c>
      <c r="H33" s="99">
        <v>41075</v>
      </c>
    </row>
    <row r="35" ht="15">
      <c r="A35" s="104" t="s">
        <v>123</v>
      </c>
    </row>
    <row r="36" ht="15">
      <c r="A36" s="106" t="s">
        <v>128</v>
      </c>
    </row>
    <row r="37" spans="3:8" ht="15">
      <c r="C37" s="98" t="s">
        <v>124</v>
      </c>
      <c r="D37" s="98" t="s">
        <v>125</v>
      </c>
      <c r="E37" s="98" t="s">
        <v>126</v>
      </c>
      <c r="F37" s="98" t="s">
        <v>127</v>
      </c>
      <c r="G37" s="98" t="s">
        <v>116</v>
      </c>
      <c r="H37" s="98" t="s">
        <v>117</v>
      </c>
    </row>
    <row r="38" spans="1:7" ht="15">
      <c r="A38" t="s">
        <v>110</v>
      </c>
      <c r="C38" t="s">
        <v>62</v>
      </c>
      <c r="D38" t="s">
        <v>62</v>
      </c>
      <c r="E38" t="s">
        <v>62</v>
      </c>
      <c r="F38" t="s">
        <v>61</v>
      </c>
      <c r="G38" s="107" t="s">
        <v>129</v>
      </c>
    </row>
    <row r="39" spans="1:7" ht="15">
      <c r="A39" t="s">
        <v>111</v>
      </c>
      <c r="C39" t="s">
        <v>62</v>
      </c>
      <c r="D39" t="s">
        <v>62</v>
      </c>
      <c r="E39" t="s">
        <v>61</v>
      </c>
      <c r="F39" t="s">
        <v>61</v>
      </c>
      <c r="G39" s="107" t="s">
        <v>129</v>
      </c>
    </row>
    <row r="40" spans="1:7" ht="15">
      <c r="A40" t="s">
        <v>112</v>
      </c>
      <c r="C40" t="s">
        <v>61</v>
      </c>
      <c r="D40" t="s">
        <v>62</v>
      </c>
      <c r="E40" t="s">
        <v>62</v>
      </c>
      <c r="F40" t="s">
        <v>62</v>
      </c>
      <c r="G40" s="107" t="s">
        <v>129</v>
      </c>
    </row>
    <row r="41" spans="1:7" ht="15">
      <c r="A41" t="s">
        <v>113</v>
      </c>
      <c r="C41" t="s">
        <v>62</v>
      </c>
      <c r="D41" t="s">
        <v>62</v>
      </c>
      <c r="E41" t="s">
        <v>62</v>
      </c>
      <c r="F41" t="s">
        <v>62</v>
      </c>
      <c r="G41" s="99">
        <v>40954</v>
      </c>
    </row>
    <row r="42" spans="1:7" ht="15">
      <c r="A42" t="s">
        <v>114</v>
      </c>
      <c r="C42" t="s">
        <v>62</v>
      </c>
      <c r="D42" t="s">
        <v>62</v>
      </c>
      <c r="E42" t="s">
        <v>62</v>
      </c>
      <c r="F42" t="s">
        <v>62</v>
      </c>
      <c r="G42" s="99">
        <v>41014</v>
      </c>
    </row>
    <row r="43" spans="1:7" ht="15">
      <c r="A43" t="s">
        <v>115</v>
      </c>
      <c r="C43" t="s">
        <v>62</v>
      </c>
      <c r="D43" t="s">
        <v>62</v>
      </c>
      <c r="E43" t="s">
        <v>62</v>
      </c>
      <c r="F43" t="s">
        <v>62</v>
      </c>
      <c r="G43" s="99">
        <v>41075</v>
      </c>
    </row>
    <row r="44" ht="15">
      <c r="A44" t="s">
        <v>118</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M20:M23"/>
  <sheetViews>
    <sheetView zoomScalePageLayoutView="0" workbookViewId="0" topLeftCell="A1">
      <selection activeCell="A1" sqref="A1"/>
    </sheetView>
  </sheetViews>
  <sheetFormatPr defaultColWidth="9.140625" defaultRowHeight="15"/>
  <sheetData>
    <row r="20" ht="15">
      <c r="M20" s="63"/>
    </row>
    <row r="21" ht="15">
      <c r="M21" s="63"/>
    </row>
    <row r="22" ht="15">
      <c r="M22" s="63"/>
    </row>
    <row r="23" ht="15">
      <c r="M23" s="63"/>
    </row>
  </sheetData>
  <sheetProtection password="B046" sheet="1"/>
  <printOptions/>
  <pageMargins left="0.7" right="0.7" top="0.75" bottom="0.75" header="0.3" footer="0.3"/>
  <pageSetup horizontalDpi="600" verticalDpi="600" orientation="landscape" scale="80" r:id="rId2"/>
  <drawing r:id="rId1"/>
</worksheet>
</file>

<file path=xl/worksheets/sheet8.xml><?xml version="1.0" encoding="utf-8"?>
<worksheet xmlns="http://schemas.openxmlformats.org/spreadsheetml/2006/main" xmlns:r="http://schemas.openxmlformats.org/officeDocument/2006/relationships">
  <dimension ref="A1:S21"/>
  <sheetViews>
    <sheetView zoomScalePageLayoutView="0" workbookViewId="0" topLeftCell="A1">
      <selection activeCell="F23" sqref="F23"/>
    </sheetView>
  </sheetViews>
  <sheetFormatPr defaultColWidth="9.140625" defaultRowHeight="15"/>
  <cols>
    <col min="1" max="1" width="19.421875" style="0" bestFit="1" customWidth="1"/>
    <col min="2" max="2" width="11.57421875" style="0" bestFit="1" customWidth="1"/>
    <col min="3" max="3" width="11.00390625" style="0" bestFit="1" customWidth="1"/>
    <col min="4" max="4" width="11.28125" style="0" bestFit="1" customWidth="1"/>
    <col min="5" max="5" width="13.00390625" style="0" customWidth="1"/>
    <col min="6" max="6" width="11.57421875" style="0" bestFit="1" customWidth="1"/>
    <col min="17" max="17" width="10.7109375" style="0" bestFit="1" customWidth="1"/>
  </cols>
  <sheetData>
    <row r="1" spans="1:6" ht="15">
      <c r="A1" t="s">
        <v>336</v>
      </c>
      <c r="B1" t="s">
        <v>337</v>
      </c>
      <c r="C1" t="s">
        <v>338</v>
      </c>
      <c r="D1" t="s">
        <v>339</v>
      </c>
      <c r="E1" t="s">
        <v>340</v>
      </c>
      <c r="F1" t="s">
        <v>341</v>
      </c>
    </row>
    <row r="2" spans="1:6" ht="15">
      <c r="A2" s="122">
        <f>'Prioritized Approach Milestones'!G215/'Prioritized Approach Milestones'!G216</f>
        <v>0</v>
      </c>
      <c r="B2" s="122">
        <f>'Prioritized Approach Milestones'!H215/'Prioritized Approach Milestones'!H216</f>
        <v>0</v>
      </c>
      <c r="C2" s="122">
        <f>'Prioritized Approach Milestones'!I215/'Prioritized Approach Milestones'!I216</f>
        <v>0</v>
      </c>
      <c r="D2" s="122">
        <f>'Prioritized Approach Milestones'!J215/'Prioritized Approach Milestones'!J216</f>
        <v>0</v>
      </c>
      <c r="E2" s="122">
        <f>'Prioritized Approach Milestones'!K215/'Prioritized Approach Milestones'!K216</f>
        <v>0</v>
      </c>
      <c r="F2" s="122">
        <f>'Prioritized Approach Milestones'!L215/'Prioritized Approach Milestones'!L216</f>
        <v>0</v>
      </c>
    </row>
    <row r="4" ht="21" thickBot="1">
      <c r="A4" s="45"/>
    </row>
    <row r="5" spans="1:6" ht="15">
      <c r="A5" t="s">
        <v>336</v>
      </c>
      <c r="B5" t="s">
        <v>337</v>
      </c>
      <c r="C5" t="s">
        <v>338</v>
      </c>
      <c r="D5" t="s">
        <v>339</v>
      </c>
      <c r="E5" t="s">
        <v>340</v>
      </c>
      <c r="F5" t="s">
        <v>341</v>
      </c>
    </row>
    <row r="7" ht="21" thickBot="1">
      <c r="A7" s="45"/>
    </row>
    <row r="8" ht="21" thickBot="1">
      <c r="A8" s="45"/>
    </row>
    <row r="9" ht="21" thickBot="1">
      <c r="A9" s="45"/>
    </row>
    <row r="11" spans="1:6" ht="15">
      <c r="A11" t="s">
        <v>336</v>
      </c>
      <c r="B11" t="s">
        <v>337</v>
      </c>
      <c r="C11" t="s">
        <v>338</v>
      </c>
      <c r="D11" t="s">
        <v>339</v>
      </c>
      <c r="E11" t="s">
        <v>340</v>
      </c>
      <c r="F11" t="s">
        <v>341</v>
      </c>
    </row>
    <row r="12" spans="1:17" ht="15.75" thickBot="1">
      <c r="A12" s="123">
        <f>'Prioritized Approach Summary'!E49</f>
      </c>
      <c r="B12" s="123">
        <f>'Prioritized Approach Summary'!E50</f>
      </c>
      <c r="C12" s="123">
        <f>'Prioritized Approach Summary'!E51</f>
      </c>
      <c r="D12" s="123">
        <f>'Prioritized Approach Summary'!E52</f>
      </c>
      <c r="E12" s="123">
        <f>'Prioritized Approach Summary'!E53</f>
      </c>
      <c r="F12" s="123">
        <f>'Prioritized Approach Summary'!E54</f>
      </c>
      <c r="Q12" s="63">
        <v>40724</v>
      </c>
    </row>
    <row r="13" spans="17:19" ht="15">
      <c r="Q13" s="63">
        <v>40816</v>
      </c>
      <c r="S13">
        <f aca="true" t="shared" si="0" ref="S13:S18">Q13-Q12</f>
        <v>92</v>
      </c>
    </row>
    <row r="14" spans="17:19" ht="15">
      <c r="Q14" s="63">
        <v>40908</v>
      </c>
      <c r="S14">
        <f t="shared" si="0"/>
        <v>92</v>
      </c>
    </row>
    <row r="15" spans="17:19" ht="15">
      <c r="Q15" s="63">
        <v>40999</v>
      </c>
      <c r="S15">
        <f t="shared" si="0"/>
        <v>91</v>
      </c>
    </row>
    <row r="16" spans="17:19" ht="15">
      <c r="Q16" s="63">
        <v>41090</v>
      </c>
      <c r="S16">
        <f t="shared" si="0"/>
        <v>91</v>
      </c>
    </row>
    <row r="17" spans="17:19" ht="15">
      <c r="Q17" s="63">
        <v>41182</v>
      </c>
      <c r="S17">
        <f t="shared" si="0"/>
        <v>92</v>
      </c>
    </row>
    <row r="18" spans="17:19" ht="15">
      <c r="Q18" s="63">
        <v>41274</v>
      </c>
      <c r="S18">
        <f t="shared" si="0"/>
        <v>92</v>
      </c>
    </row>
    <row r="19" ht="15">
      <c r="Q19" s="99"/>
    </row>
    <row r="20" ht="15">
      <c r="Q20" s="99"/>
    </row>
    <row r="21" ht="15">
      <c r="Q21" s="9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Prioritized Approach Tool for PCI DSS 2.0</dc:title>
  <dc:subject/>
  <dc:creator>PCI DSS</dc:creator>
  <cp:keywords/>
  <dc:description/>
  <cp:lastModifiedBy>Carl Hawk</cp:lastModifiedBy>
  <cp:lastPrinted>2011-05-17T22:46:17Z</cp:lastPrinted>
  <dcterms:created xsi:type="dcterms:W3CDTF">2009-03-01T20:03:51Z</dcterms:created>
  <dcterms:modified xsi:type="dcterms:W3CDTF">2011-07-11T15:23:23Z</dcterms:modified>
  <cp:category/>
  <cp:version/>
  <cp:contentType/>
  <cp:contentStatus/>
</cp:coreProperties>
</file>