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Users\KMahoney\Desktop\Translations 12\On Website\"/>
    </mc:Choice>
  </mc:AlternateContent>
  <bookViews>
    <workbookView xWindow="0" yWindow="0" windowWidth="28800" windowHeight="12435" activeTab="2"/>
  </bookViews>
  <sheets>
    <sheet name="Instrucciones" sheetId="1" r:id="rId1"/>
    <sheet name="Resumen de enfoque priorizado" sheetId="3" r:id="rId2"/>
    <sheet name="Hitos de enfoque priorizado" sheetId="2" r:id="rId3"/>
    <sheet name="Calcs" sheetId="7" state="hidden" r:id="rId4"/>
    <sheet name="Data Validation" sheetId="8" state="hidden" r:id="rId5"/>
    <sheet name="Sheet1" sheetId="4" state="hidden" r:id="rId6"/>
    <sheet name="Sheet2" sheetId="5" state="hidden" r:id="rId7"/>
    <sheet name="Sheet3" sheetId="6" state="hidden" r:id="rId8"/>
  </sheets>
  <definedNames>
    <definedName name="_xlnm._FilterDatabase" localSheetId="3" hidden="1">Calcs!$A$1:$AG$280</definedName>
    <definedName name="_xlnm._FilterDatabase" localSheetId="2" hidden="1">'Hitos de enfoque priorizado'!$A$2:$G$277</definedName>
    <definedName name="_xlnm.Print_Area" localSheetId="2">'Hitos de enfoque priorizado'!$A$1:$G$270</definedName>
    <definedName name="Z_05CFFA2E_9E21_4401_92B8_311FFAFA2791_.wvu.Cols" localSheetId="2" hidden="1">Calcs!$A:$P</definedName>
    <definedName name="Z_05CFFA2E_9E21_4401_92B8_311FFAFA2791_.wvu.FilterData" localSheetId="2" hidden="1">'Hitos de enfoque priorizado'!$A$1:$G$277</definedName>
    <definedName name="Z_05CFFA2E_9E21_4401_92B8_311FFAFA2791_.wvu.PrintArea" localSheetId="2" hidden="1">'Hitos de enfoque priorizado'!$A$1:$G$270</definedName>
    <definedName name="Z_05CFFA2E_9E21_4401_92B8_311FFAFA2791_.wvu.Rows" localSheetId="1" hidden="1">'Resumen de enfoque priorizado'!$24:$25</definedName>
    <definedName name="Z_31C4550C_6E26_4878_8D23_FB37881679D8_.wvu.Cols" localSheetId="2" hidden="1">Calcs!$A:$P</definedName>
    <definedName name="Z_31C4550C_6E26_4878_8D23_FB37881679D8_.wvu.FilterData" localSheetId="2" hidden="1">'Hitos de enfoque priorizado'!$B$1:$E$1</definedName>
    <definedName name="Z_31C4550C_6E26_4878_8D23_FB37881679D8_.wvu.PrintArea" localSheetId="2" hidden="1">'Hitos de enfoque priorizado'!$A$1:$G$270</definedName>
    <definedName name="Z_31C4550C_6E26_4878_8D23_FB37881679D8_.wvu.Rows" localSheetId="1" hidden="1">'Resumen de enfoque priorizado'!$24:$25</definedName>
    <definedName name="Z_42AF8D0F_132E_4BC7_8682_EF8B74E55C81_.wvu.Cols" localSheetId="2" hidden="1">Calcs!$A:$P</definedName>
    <definedName name="Z_42AF8D0F_132E_4BC7_8682_EF8B74E55C81_.wvu.FilterData" localSheetId="2" hidden="1">'Hitos de enfoque priorizado'!$B$1:$E$1</definedName>
    <definedName name="Z_42AF8D0F_132E_4BC7_8682_EF8B74E55C81_.wvu.PrintArea" localSheetId="2" hidden="1">'Hitos de enfoque priorizado'!$A$1:$G$270</definedName>
    <definedName name="Z_42AF8D0F_132E_4BC7_8682_EF8B74E55C81_.wvu.Rows" localSheetId="1" hidden="1">'Resumen de enfoque priorizado'!$24:$25</definedName>
    <definedName name="Z_4D8806A1_D4F8_4D82_9B41_7AEF1C14655B_.wvu.Cols" localSheetId="2" hidden="1">Calcs!$A:$P</definedName>
    <definedName name="Z_4D8806A1_D4F8_4D82_9B41_7AEF1C14655B_.wvu.FilterData" localSheetId="2" hidden="1">'Hitos de enfoque priorizado'!$B$1:$E$1</definedName>
    <definedName name="Z_4D8806A1_D4F8_4D82_9B41_7AEF1C14655B_.wvu.PrintArea" localSheetId="2" hidden="1">'Hitos de enfoque priorizado'!$A$1:$G$270</definedName>
    <definedName name="Z_4D8806A1_D4F8_4D82_9B41_7AEF1C14655B_.wvu.Rows" localSheetId="1" hidden="1">'Resumen de enfoque priorizado'!$24:$25</definedName>
    <definedName name="Z_5118FE63_65F9_4D1E_A848_7B26E5B01EBD_.wvu.Cols" localSheetId="2" hidden="1">Calcs!$A:$P</definedName>
    <definedName name="Z_5118FE63_65F9_4D1E_A848_7B26E5B01EBD_.wvu.FilterData" localSheetId="2" hidden="1">'Hitos de enfoque priorizado'!$B$1:$E$277</definedName>
    <definedName name="Z_5118FE63_65F9_4D1E_A848_7B26E5B01EBD_.wvu.PrintArea" localSheetId="2" hidden="1">'Hitos de enfoque priorizado'!$A$1:$G$270</definedName>
    <definedName name="Z_5118FE63_65F9_4D1E_A848_7B26E5B01EBD_.wvu.Rows" localSheetId="1" hidden="1">'Resumen de enfoque priorizado'!$24:$25</definedName>
    <definedName name="Z_7918981E_CC23_463A_892E_0C6055818021_.wvu.Cols" localSheetId="2" hidden="1">Calcs!$A:$P</definedName>
    <definedName name="Z_7918981E_CC23_463A_892E_0C6055818021_.wvu.FilterData" localSheetId="2" hidden="1">'Hitos de enfoque priorizado'!$A$1:$G$277</definedName>
    <definedName name="Z_7918981E_CC23_463A_892E_0C6055818021_.wvu.PrintArea" localSheetId="2" hidden="1">'Hitos de enfoque priorizado'!$A$1:$G$270</definedName>
    <definedName name="Z_7918981E_CC23_463A_892E_0C6055818021_.wvu.Rows" localSheetId="1" hidden="1">'Resumen de enfoque priorizado'!$24:$25</definedName>
    <definedName name="Z_92105224_40AA_407C_A4D8_DA77255BD086_.wvu.Cols" localSheetId="2" hidden="1">Calcs!$A:$P</definedName>
    <definedName name="Z_92105224_40AA_407C_A4D8_DA77255BD086_.wvu.FilterData" localSheetId="2" hidden="1">'Hitos de enfoque priorizado'!$B$1:$E$277</definedName>
    <definedName name="Z_92105224_40AA_407C_A4D8_DA77255BD086_.wvu.PrintArea" localSheetId="2" hidden="1">'Hitos de enfoque priorizado'!$A$1:$G$270</definedName>
    <definedName name="Z_92105224_40AA_407C_A4D8_DA77255BD086_.wvu.Rows" localSheetId="1" hidden="1">'Resumen de enfoque priorizado'!$24:$25</definedName>
    <definedName name="Z_9BB45C5B_6A5F_4B98_8D16_C0C2935BCD85_.wvu.Cols" localSheetId="2" hidden="1">Calcs!$A:$P</definedName>
    <definedName name="Z_9BB45C5B_6A5F_4B98_8D16_C0C2935BCD85_.wvu.FilterData" localSheetId="2" hidden="1">'Hitos de enfoque priorizado'!$B$1:$E$1</definedName>
    <definedName name="Z_9BB45C5B_6A5F_4B98_8D16_C0C2935BCD85_.wvu.PrintArea" localSheetId="2" hidden="1">'Hitos de enfoque priorizado'!$A$1:$G$270</definedName>
    <definedName name="Z_9BB45C5B_6A5F_4B98_8D16_C0C2935BCD85_.wvu.Rows" localSheetId="1" hidden="1">'Resumen de enfoque priorizado'!$24:$25</definedName>
    <definedName name="Z_E4AA2D9E_8D22_4EA1_A99B_E112FEE541E1_.wvu.Cols" localSheetId="2" hidden="1">Calcs!$A:$P</definedName>
    <definedName name="Z_E4AA2D9E_8D22_4EA1_A99B_E112FEE541E1_.wvu.FilterData" localSheetId="2" hidden="1">'Hitos de enfoque priorizado'!$B$1:$E$277</definedName>
    <definedName name="Z_E4AA2D9E_8D22_4EA1_A99B_E112FEE541E1_.wvu.PrintArea" localSheetId="2" hidden="1">'Hitos de enfoque priorizado'!$A$1:$G$270</definedName>
    <definedName name="Z_E4AA2D9E_8D22_4EA1_A99B_E112FEE541E1_.wvu.Rows" localSheetId="1" hidden="1">'Resumen de enfoque priorizado'!$24:$25</definedName>
  </definedNames>
  <calcPr calcId="152511"/>
  <customWorkbookViews>
    <customWorkbookView name="EJ! - Personal View" guid="{7918981E-CC23-463A-892E-0C6055818021}" mergeInterval="0" personalView="1" maximized="1" xWindow="240" yWindow="120" windowWidth="1680" windowHeight="763" activeSheetId="2"/>
    <customWorkbookView name="Jen  Spencer - Personal View" guid="{E4AA2D9E-8D22-4EA1-A99B-E112FEE541E1}" mergeInterval="0" personalView="1" maximized="1" xWindow="240" yWindow="120" windowWidth="1362" windowHeight="542" activeSheetId="2"/>
    <customWorkbookView name="L Holloway - Personal View" guid="{9BB45C5B-6A5F-4B98-8D16-C0C2935BCD85}" mergeInterval="0" personalView="1" maximized="1" xWindow="240" yWindow="120" windowWidth="1600" windowHeight="635" activeSheetId="2"/>
    <customWorkbookView name="Administrator - Personal View" guid="{42AF8D0F-132E-4BC7-8682-EF8B74E55C81}" mergeInterval="0" personalView="1" maximized="1" xWindow="1" yWindow="1" windowWidth="1436" windowHeight="682" activeSheetId="2"/>
    <customWorkbookView name="Dave Buerger - Personal View" guid="{4D8806A1-D4F8-4D82-9B41-7AEF1C14655B}" mergeInterval="0" personalView="1" maximized="1" xWindow="240" yWindow="120" windowWidth="1567" windowHeight="694" activeSheetId="2"/>
    <customWorkbookView name="ltracey - Personal View" guid="{31C4550C-6E26-4878-8D23-FB37881679D8}" mergeInterval="0" personalView="1" maximized="1" xWindow="1" yWindow="1" windowWidth="1020" windowHeight="515" activeSheetId="2"/>
    <customWorkbookView name="ES1 - Personal View" guid="{92105224-40AA-407C-A4D8-DA77255BD086}" mergeInterval="0" personalView="1" maximized="1" xWindow="240" yWindow="120" windowWidth="1680" windowHeight="691" activeSheetId="2"/>
    <customWorkbookView name="EJS - Personal View" guid="{5118FE63-65F9-4D1E-A848-7B26E5B01EBD}" mergeInterval="0" personalView="1" maximized="1" xWindow="240" yWindow="120" windowWidth="1680" windowHeight="731" activeSheetId="2"/>
    <customWorkbookView name="Lisa Tracey - Personal View" guid="{05CFFA2E-9E21-4401-92B8-311FFAFA2791}" mergeInterval="0" personalView="1" maximized="1" xWindow="240" yWindow="120" windowWidth="1596" windowHeight="675" activeSheetId="3"/>
  </customWorkbookViews>
</workbook>
</file>

<file path=xl/calcChain.xml><?xml version="1.0" encoding="utf-8"?>
<calcChain xmlns="http://schemas.openxmlformats.org/spreadsheetml/2006/main">
  <c r="AG277" i="7" l="1"/>
  <c r="AF277" i="7"/>
  <c r="AE277" i="7"/>
  <c r="AD277" i="7"/>
  <c r="AC277" i="7"/>
  <c r="AB277" i="7"/>
  <c r="AA277" i="7"/>
  <c r="Z277" i="7"/>
  <c r="Y277" i="7"/>
  <c r="X277" i="7"/>
  <c r="W277" i="7"/>
  <c r="V277" i="7"/>
  <c r="M277" i="7"/>
  <c r="L277" i="7"/>
  <c r="K277" i="7"/>
  <c r="J277" i="7"/>
  <c r="I277" i="7"/>
  <c r="H277" i="7"/>
  <c r="AG276" i="7"/>
  <c r="AF276" i="7"/>
  <c r="AE276" i="7"/>
  <c r="AD276" i="7"/>
  <c r="AC276" i="7"/>
  <c r="AB276" i="7"/>
  <c r="AA276" i="7"/>
  <c r="Z276" i="7"/>
  <c r="Y276" i="7"/>
  <c r="X276" i="7"/>
  <c r="W276" i="7"/>
  <c r="V276" i="7"/>
  <c r="M276" i="7"/>
  <c r="L276" i="7"/>
  <c r="K276" i="7"/>
  <c r="J276" i="7"/>
  <c r="I276" i="7"/>
  <c r="H276" i="7"/>
  <c r="AG275" i="7"/>
  <c r="AF275" i="7"/>
  <c r="AE275" i="7"/>
  <c r="AD275" i="7"/>
  <c r="AC275" i="7"/>
  <c r="AB275" i="7"/>
  <c r="AA275" i="7"/>
  <c r="Z275" i="7"/>
  <c r="Y275" i="7"/>
  <c r="X275" i="7"/>
  <c r="W275" i="7"/>
  <c r="V275" i="7"/>
  <c r="M275" i="7"/>
  <c r="L275" i="7"/>
  <c r="K275" i="7"/>
  <c r="J275" i="7"/>
  <c r="I275" i="7"/>
  <c r="H275" i="7"/>
  <c r="AG274" i="7"/>
  <c r="AF274" i="7"/>
  <c r="AE274" i="7"/>
  <c r="AD274" i="7"/>
  <c r="AC274" i="7"/>
  <c r="AB274" i="7"/>
  <c r="AA274" i="7"/>
  <c r="Z274" i="7"/>
  <c r="Y274" i="7"/>
  <c r="X274" i="7"/>
  <c r="W274" i="7"/>
  <c r="V274" i="7"/>
  <c r="M274" i="7"/>
  <c r="L274" i="7"/>
  <c r="K274" i="7"/>
  <c r="J274" i="7"/>
  <c r="I274" i="7"/>
  <c r="H274" i="7"/>
  <c r="AG273" i="7"/>
  <c r="AF273" i="7"/>
  <c r="AE273" i="7"/>
  <c r="AD273" i="7"/>
  <c r="AC273" i="7"/>
  <c r="AB273" i="7"/>
  <c r="AA273" i="7"/>
  <c r="Z273" i="7"/>
  <c r="Y273" i="7"/>
  <c r="X273" i="7"/>
  <c r="W273" i="7"/>
  <c r="V273" i="7"/>
  <c r="M273" i="7"/>
  <c r="L273" i="7"/>
  <c r="K273" i="7"/>
  <c r="J273" i="7"/>
  <c r="I273" i="7"/>
  <c r="H273" i="7"/>
  <c r="AG272" i="7"/>
  <c r="AF272" i="7"/>
  <c r="AE272" i="7"/>
  <c r="AD272" i="7"/>
  <c r="AC272" i="7"/>
  <c r="AB272" i="7"/>
  <c r="AA272" i="7"/>
  <c r="Z272" i="7"/>
  <c r="Y272" i="7"/>
  <c r="X272" i="7"/>
  <c r="W272" i="7"/>
  <c r="V272" i="7"/>
  <c r="M272" i="7"/>
  <c r="L272" i="7"/>
  <c r="K272" i="7"/>
  <c r="J272" i="7"/>
  <c r="I272" i="7"/>
  <c r="H272" i="7"/>
  <c r="AG271" i="7"/>
  <c r="AF271" i="7"/>
  <c r="AE271" i="7"/>
  <c r="AD271" i="7"/>
  <c r="AC271" i="7"/>
  <c r="AB271" i="7"/>
  <c r="AA271" i="7"/>
  <c r="Z271" i="7"/>
  <c r="Y271" i="7"/>
  <c r="X271" i="7"/>
  <c r="W271" i="7"/>
  <c r="V271" i="7"/>
  <c r="M271" i="7"/>
  <c r="L271" i="7"/>
  <c r="K271" i="7"/>
  <c r="J271" i="7"/>
  <c r="I271" i="7"/>
  <c r="H271" i="7"/>
  <c r="AG270" i="7"/>
  <c r="AF270" i="7"/>
  <c r="AE270" i="7"/>
  <c r="AD270" i="7"/>
  <c r="AC270" i="7"/>
  <c r="AB270" i="7"/>
  <c r="AA270" i="7"/>
  <c r="Z270" i="7"/>
  <c r="Y270" i="7"/>
  <c r="X270" i="7"/>
  <c r="W270" i="7"/>
  <c r="V270" i="7"/>
  <c r="M270" i="7"/>
  <c r="L270" i="7"/>
  <c r="K270" i="7"/>
  <c r="J270" i="7"/>
  <c r="I270" i="7"/>
  <c r="H270" i="7"/>
  <c r="AG269" i="7"/>
  <c r="AF269" i="7"/>
  <c r="AE269" i="7"/>
  <c r="AD269" i="7"/>
  <c r="AC269" i="7"/>
  <c r="AB269" i="7"/>
  <c r="AA269" i="7"/>
  <c r="Z269" i="7"/>
  <c r="Y269" i="7"/>
  <c r="X269" i="7"/>
  <c r="W269" i="7"/>
  <c r="V269" i="7"/>
  <c r="M269" i="7"/>
  <c r="L269" i="7"/>
  <c r="K269" i="7"/>
  <c r="J269" i="7"/>
  <c r="I269" i="7"/>
  <c r="H269" i="7"/>
  <c r="AG268" i="7"/>
  <c r="AF268" i="7"/>
  <c r="AE268" i="7"/>
  <c r="AD268" i="7"/>
  <c r="AC268" i="7"/>
  <c r="AB268" i="7"/>
  <c r="AA268" i="7"/>
  <c r="Z268" i="7"/>
  <c r="Y268" i="7"/>
  <c r="X268" i="7"/>
  <c r="W268" i="7"/>
  <c r="V268" i="7"/>
  <c r="M268" i="7"/>
  <c r="L268" i="7"/>
  <c r="K268" i="7"/>
  <c r="J268" i="7"/>
  <c r="I268" i="7"/>
  <c r="H268" i="7"/>
  <c r="AG267" i="7"/>
  <c r="AF267" i="7"/>
  <c r="AE267" i="7"/>
  <c r="AD267" i="7"/>
  <c r="AC267" i="7"/>
  <c r="AB267" i="7"/>
  <c r="AA267" i="7"/>
  <c r="Z267" i="7"/>
  <c r="Y267" i="7"/>
  <c r="X267" i="7"/>
  <c r="W267" i="7"/>
  <c r="V267" i="7"/>
  <c r="M267" i="7"/>
  <c r="L267" i="7"/>
  <c r="K267" i="7"/>
  <c r="J267" i="7"/>
  <c r="I267" i="7"/>
  <c r="H267" i="7"/>
  <c r="AG266" i="7"/>
  <c r="AF266" i="7"/>
  <c r="AE266" i="7"/>
  <c r="AD266" i="7"/>
  <c r="AC266" i="7"/>
  <c r="AB266" i="7"/>
  <c r="AA266" i="7"/>
  <c r="Z266" i="7"/>
  <c r="Y266" i="7"/>
  <c r="X266" i="7"/>
  <c r="W266" i="7"/>
  <c r="V266" i="7"/>
  <c r="M266" i="7"/>
  <c r="L266" i="7"/>
  <c r="K266" i="7"/>
  <c r="J266" i="7"/>
  <c r="I266" i="7"/>
  <c r="H266" i="7"/>
  <c r="AG265" i="7"/>
  <c r="AF265" i="7"/>
  <c r="AE265" i="7"/>
  <c r="AD265" i="7"/>
  <c r="AC265" i="7"/>
  <c r="AB265" i="7"/>
  <c r="AA265" i="7"/>
  <c r="Z265" i="7"/>
  <c r="Y265" i="7"/>
  <c r="X265" i="7"/>
  <c r="W265" i="7"/>
  <c r="V265" i="7"/>
  <c r="M265" i="7"/>
  <c r="L265" i="7"/>
  <c r="K265" i="7"/>
  <c r="J265" i="7"/>
  <c r="I265" i="7"/>
  <c r="H265" i="7"/>
  <c r="AG264" i="7"/>
  <c r="AF264" i="7"/>
  <c r="AE264" i="7"/>
  <c r="AD264" i="7"/>
  <c r="AC264" i="7"/>
  <c r="AB264" i="7"/>
  <c r="AA264" i="7"/>
  <c r="Z264" i="7"/>
  <c r="Y264" i="7"/>
  <c r="X264" i="7"/>
  <c r="W264" i="7"/>
  <c r="V264" i="7"/>
  <c r="M264" i="7"/>
  <c r="L264" i="7"/>
  <c r="K264" i="7"/>
  <c r="J264" i="7"/>
  <c r="I264" i="7"/>
  <c r="H264" i="7"/>
  <c r="AG263" i="7"/>
  <c r="AF263" i="7"/>
  <c r="AE263" i="7"/>
  <c r="AD263" i="7"/>
  <c r="AC263" i="7"/>
  <c r="AB263" i="7"/>
  <c r="AA263" i="7"/>
  <c r="Z263" i="7"/>
  <c r="Y263" i="7"/>
  <c r="X263" i="7"/>
  <c r="W263" i="7"/>
  <c r="V263" i="7"/>
  <c r="M263" i="7"/>
  <c r="L263" i="7"/>
  <c r="K263" i="7"/>
  <c r="J263" i="7"/>
  <c r="I263" i="7"/>
  <c r="H263" i="7"/>
  <c r="AG262" i="7"/>
  <c r="AF262" i="7"/>
  <c r="AE262" i="7"/>
  <c r="AD262" i="7"/>
  <c r="AC262" i="7"/>
  <c r="AB262" i="7"/>
  <c r="AA262" i="7"/>
  <c r="Z262" i="7"/>
  <c r="Y262" i="7"/>
  <c r="X262" i="7"/>
  <c r="W262" i="7"/>
  <c r="V262" i="7"/>
  <c r="M262" i="7"/>
  <c r="L262" i="7"/>
  <c r="K262" i="7"/>
  <c r="J262" i="7"/>
  <c r="I262" i="7"/>
  <c r="H262" i="7"/>
  <c r="AG261" i="7"/>
  <c r="AF261" i="7"/>
  <c r="AE261" i="7"/>
  <c r="AD261" i="7"/>
  <c r="AC261" i="7"/>
  <c r="AB261" i="7"/>
  <c r="AA261" i="7"/>
  <c r="Z261" i="7"/>
  <c r="Y261" i="7"/>
  <c r="X261" i="7"/>
  <c r="W261" i="7"/>
  <c r="V261" i="7"/>
  <c r="M261" i="7"/>
  <c r="L261" i="7"/>
  <c r="K261" i="7"/>
  <c r="J261" i="7"/>
  <c r="I261" i="7"/>
  <c r="H261" i="7"/>
  <c r="AG260" i="7"/>
  <c r="AF260" i="7"/>
  <c r="AE260" i="7"/>
  <c r="AD260" i="7"/>
  <c r="AC260" i="7"/>
  <c r="AB260" i="7"/>
  <c r="AA260" i="7"/>
  <c r="Z260" i="7"/>
  <c r="Y260" i="7"/>
  <c r="X260" i="7"/>
  <c r="W260" i="7"/>
  <c r="V260" i="7"/>
  <c r="M260" i="7"/>
  <c r="L260" i="7"/>
  <c r="K260" i="7"/>
  <c r="J260" i="7"/>
  <c r="I260" i="7"/>
  <c r="H260" i="7"/>
  <c r="AG259" i="7"/>
  <c r="AF259" i="7"/>
  <c r="AE259" i="7"/>
  <c r="AD259" i="7"/>
  <c r="AC259" i="7"/>
  <c r="AB259" i="7"/>
  <c r="AA259" i="7"/>
  <c r="Z259" i="7"/>
  <c r="Y259" i="7"/>
  <c r="X259" i="7"/>
  <c r="W259" i="7"/>
  <c r="V259" i="7"/>
  <c r="M259" i="7"/>
  <c r="L259" i="7"/>
  <c r="K259" i="7"/>
  <c r="J259" i="7"/>
  <c r="I259" i="7"/>
  <c r="H259" i="7"/>
  <c r="AG258" i="7"/>
  <c r="AF258" i="7"/>
  <c r="AE258" i="7"/>
  <c r="AD258" i="7"/>
  <c r="AC258" i="7"/>
  <c r="AB258" i="7"/>
  <c r="AA258" i="7"/>
  <c r="Z258" i="7"/>
  <c r="Y258" i="7"/>
  <c r="X258" i="7"/>
  <c r="W258" i="7"/>
  <c r="V258" i="7"/>
  <c r="M258" i="7"/>
  <c r="L258" i="7"/>
  <c r="K258" i="7"/>
  <c r="J258" i="7"/>
  <c r="I258" i="7"/>
  <c r="H258" i="7"/>
  <c r="AG257" i="7"/>
  <c r="AF257" i="7"/>
  <c r="AE257" i="7"/>
  <c r="AD257" i="7"/>
  <c r="AC257" i="7"/>
  <c r="AB257" i="7"/>
  <c r="AA257" i="7"/>
  <c r="Z257" i="7"/>
  <c r="Y257" i="7"/>
  <c r="X257" i="7"/>
  <c r="W257" i="7"/>
  <c r="V257" i="7"/>
  <c r="M257" i="7"/>
  <c r="L257" i="7"/>
  <c r="K257" i="7"/>
  <c r="J257" i="7"/>
  <c r="I257" i="7"/>
  <c r="H257" i="7"/>
  <c r="AG256" i="7"/>
  <c r="AF256" i="7"/>
  <c r="AE256" i="7"/>
  <c r="AD256" i="7"/>
  <c r="AC256" i="7"/>
  <c r="AB256" i="7"/>
  <c r="AA256" i="7"/>
  <c r="Z256" i="7"/>
  <c r="Y256" i="7"/>
  <c r="X256" i="7"/>
  <c r="W256" i="7"/>
  <c r="V256" i="7"/>
  <c r="M256" i="7"/>
  <c r="L256" i="7"/>
  <c r="K256" i="7"/>
  <c r="J256" i="7"/>
  <c r="I256" i="7"/>
  <c r="H256" i="7"/>
  <c r="AG255" i="7"/>
  <c r="AF255" i="7"/>
  <c r="AE255" i="7"/>
  <c r="AD255" i="7"/>
  <c r="AC255" i="7"/>
  <c r="AB255" i="7"/>
  <c r="AA255" i="7"/>
  <c r="Z255" i="7"/>
  <c r="Y255" i="7"/>
  <c r="X255" i="7"/>
  <c r="W255" i="7"/>
  <c r="V255" i="7"/>
  <c r="M255" i="7"/>
  <c r="L255" i="7"/>
  <c r="K255" i="7"/>
  <c r="J255" i="7"/>
  <c r="I255" i="7"/>
  <c r="H255" i="7"/>
  <c r="AG254" i="7"/>
  <c r="AF254" i="7"/>
  <c r="AE254" i="7"/>
  <c r="AD254" i="7"/>
  <c r="AC254" i="7"/>
  <c r="AB254" i="7"/>
  <c r="AA254" i="7"/>
  <c r="Z254" i="7"/>
  <c r="Y254" i="7"/>
  <c r="X254" i="7"/>
  <c r="W254" i="7"/>
  <c r="V254" i="7"/>
  <c r="M254" i="7"/>
  <c r="L254" i="7"/>
  <c r="K254" i="7"/>
  <c r="J254" i="7"/>
  <c r="I254" i="7"/>
  <c r="H254" i="7"/>
  <c r="AG253" i="7"/>
  <c r="AF253" i="7"/>
  <c r="AE253" i="7"/>
  <c r="AD253" i="7"/>
  <c r="AC253" i="7"/>
  <c r="AB253" i="7"/>
  <c r="AA253" i="7"/>
  <c r="Z253" i="7"/>
  <c r="Y253" i="7"/>
  <c r="X253" i="7"/>
  <c r="W253" i="7"/>
  <c r="V253" i="7"/>
  <c r="M253" i="7"/>
  <c r="L253" i="7"/>
  <c r="K253" i="7"/>
  <c r="J253" i="7"/>
  <c r="I253" i="7"/>
  <c r="H253" i="7"/>
  <c r="AG252" i="7"/>
  <c r="AF252" i="7"/>
  <c r="AE252" i="7"/>
  <c r="AD252" i="7"/>
  <c r="AC252" i="7"/>
  <c r="AB252" i="7"/>
  <c r="AA252" i="7"/>
  <c r="Z252" i="7"/>
  <c r="Y252" i="7"/>
  <c r="X252" i="7"/>
  <c r="W252" i="7"/>
  <c r="V252" i="7"/>
  <c r="M252" i="7"/>
  <c r="L252" i="7"/>
  <c r="K252" i="7"/>
  <c r="J252" i="7"/>
  <c r="I252" i="7"/>
  <c r="H252" i="7"/>
  <c r="AG251" i="7"/>
  <c r="AF251" i="7"/>
  <c r="AE251" i="7"/>
  <c r="AD251" i="7"/>
  <c r="AC251" i="7"/>
  <c r="AB251" i="7"/>
  <c r="AA251" i="7"/>
  <c r="Z251" i="7"/>
  <c r="Y251" i="7"/>
  <c r="X251" i="7"/>
  <c r="W251" i="7"/>
  <c r="V251" i="7"/>
  <c r="M251" i="7"/>
  <c r="L251" i="7"/>
  <c r="K251" i="7"/>
  <c r="J251" i="7"/>
  <c r="I251" i="7"/>
  <c r="H251" i="7"/>
  <c r="AG250" i="7"/>
  <c r="AF250" i="7"/>
  <c r="AE250" i="7"/>
  <c r="AD250" i="7"/>
  <c r="AC250" i="7"/>
  <c r="AB250" i="7"/>
  <c r="AA250" i="7"/>
  <c r="Z250" i="7"/>
  <c r="Y250" i="7"/>
  <c r="X250" i="7"/>
  <c r="W250" i="7"/>
  <c r="V250" i="7"/>
  <c r="M250" i="7"/>
  <c r="L250" i="7"/>
  <c r="K250" i="7"/>
  <c r="J250" i="7"/>
  <c r="I250" i="7"/>
  <c r="H250" i="7"/>
  <c r="AG249" i="7"/>
  <c r="AF249" i="7"/>
  <c r="AE249" i="7"/>
  <c r="AD249" i="7"/>
  <c r="AC249" i="7"/>
  <c r="AB249" i="7"/>
  <c r="AA249" i="7"/>
  <c r="Z249" i="7"/>
  <c r="Y249" i="7"/>
  <c r="X249" i="7"/>
  <c r="W249" i="7"/>
  <c r="V249" i="7"/>
  <c r="M249" i="7"/>
  <c r="L249" i="7"/>
  <c r="K249" i="7"/>
  <c r="J249" i="7"/>
  <c r="I249" i="7"/>
  <c r="H249" i="7"/>
  <c r="AG248" i="7"/>
  <c r="AF248" i="7"/>
  <c r="AE248" i="7"/>
  <c r="AD248" i="7"/>
  <c r="AC248" i="7"/>
  <c r="AB248" i="7"/>
  <c r="AA248" i="7"/>
  <c r="Z248" i="7"/>
  <c r="Y248" i="7"/>
  <c r="X248" i="7"/>
  <c r="W248" i="7"/>
  <c r="V248" i="7"/>
  <c r="M248" i="7"/>
  <c r="L248" i="7"/>
  <c r="K248" i="7"/>
  <c r="J248" i="7"/>
  <c r="I248" i="7"/>
  <c r="H248" i="7"/>
  <c r="AG247" i="7"/>
  <c r="AF247" i="7"/>
  <c r="AE247" i="7"/>
  <c r="AD247" i="7"/>
  <c r="AC247" i="7"/>
  <c r="AB247" i="7"/>
  <c r="AA247" i="7"/>
  <c r="Z247" i="7"/>
  <c r="Y247" i="7"/>
  <c r="X247" i="7"/>
  <c r="W247" i="7"/>
  <c r="V247" i="7"/>
  <c r="M247" i="7"/>
  <c r="L247" i="7"/>
  <c r="K247" i="7"/>
  <c r="J247" i="7"/>
  <c r="I247" i="7"/>
  <c r="H247" i="7"/>
  <c r="AG246" i="7"/>
  <c r="AF246" i="7"/>
  <c r="AE246" i="7"/>
  <c r="AD246" i="7"/>
  <c r="AC246" i="7"/>
  <c r="AB246" i="7"/>
  <c r="AA246" i="7"/>
  <c r="Z246" i="7"/>
  <c r="Y246" i="7"/>
  <c r="X246" i="7"/>
  <c r="W246" i="7"/>
  <c r="V246" i="7"/>
  <c r="M246" i="7"/>
  <c r="L246" i="7"/>
  <c r="K246" i="7"/>
  <c r="J246" i="7"/>
  <c r="I246" i="7"/>
  <c r="H246" i="7"/>
  <c r="AG245" i="7"/>
  <c r="AF245" i="7"/>
  <c r="AE245" i="7"/>
  <c r="AD245" i="7"/>
  <c r="AC245" i="7"/>
  <c r="AB245" i="7"/>
  <c r="AA245" i="7"/>
  <c r="Z245" i="7"/>
  <c r="Y245" i="7"/>
  <c r="X245" i="7"/>
  <c r="W245" i="7"/>
  <c r="V245" i="7"/>
  <c r="M245" i="7"/>
  <c r="L245" i="7"/>
  <c r="K245" i="7"/>
  <c r="J245" i="7"/>
  <c r="I245" i="7"/>
  <c r="H245" i="7"/>
  <c r="AG244" i="7"/>
  <c r="AF244" i="7"/>
  <c r="AE244" i="7"/>
  <c r="AD244" i="7"/>
  <c r="AC244" i="7"/>
  <c r="AB244" i="7"/>
  <c r="AA244" i="7"/>
  <c r="Z244" i="7"/>
  <c r="Y244" i="7"/>
  <c r="X244" i="7"/>
  <c r="W244" i="7"/>
  <c r="V244" i="7"/>
  <c r="M244" i="7"/>
  <c r="L244" i="7"/>
  <c r="K244" i="7"/>
  <c r="J244" i="7"/>
  <c r="I244" i="7"/>
  <c r="H244" i="7"/>
  <c r="AG243" i="7"/>
  <c r="AF243" i="7"/>
  <c r="AE243" i="7"/>
  <c r="AD243" i="7"/>
  <c r="AC243" i="7"/>
  <c r="AB243" i="7"/>
  <c r="AA243" i="7"/>
  <c r="Z243" i="7"/>
  <c r="Y243" i="7"/>
  <c r="X243" i="7"/>
  <c r="W243" i="7"/>
  <c r="V243" i="7"/>
  <c r="M243" i="7"/>
  <c r="L243" i="7"/>
  <c r="K243" i="7"/>
  <c r="J243" i="7"/>
  <c r="I243" i="7"/>
  <c r="H243" i="7"/>
  <c r="AG242" i="7"/>
  <c r="AF242" i="7"/>
  <c r="AE242" i="7"/>
  <c r="AD242" i="7"/>
  <c r="AC242" i="7"/>
  <c r="AB242" i="7"/>
  <c r="AA242" i="7"/>
  <c r="Z242" i="7"/>
  <c r="Y242" i="7"/>
  <c r="X242" i="7"/>
  <c r="W242" i="7"/>
  <c r="V242" i="7"/>
  <c r="M242" i="7"/>
  <c r="L242" i="7"/>
  <c r="K242" i="7"/>
  <c r="J242" i="7"/>
  <c r="I242" i="7"/>
  <c r="H242" i="7"/>
  <c r="AG241" i="7"/>
  <c r="AF241" i="7"/>
  <c r="AE241" i="7"/>
  <c r="AD241" i="7"/>
  <c r="AC241" i="7"/>
  <c r="AB241" i="7"/>
  <c r="AA241" i="7"/>
  <c r="Z241" i="7"/>
  <c r="Y241" i="7"/>
  <c r="X241" i="7"/>
  <c r="W241" i="7"/>
  <c r="V241" i="7"/>
  <c r="M241" i="7"/>
  <c r="L241" i="7"/>
  <c r="K241" i="7"/>
  <c r="J241" i="7"/>
  <c r="I241" i="7"/>
  <c r="H241" i="7"/>
  <c r="AG240" i="7"/>
  <c r="AF240" i="7"/>
  <c r="AE240" i="7"/>
  <c r="AD240" i="7"/>
  <c r="AC240" i="7"/>
  <c r="AB240" i="7"/>
  <c r="AA240" i="7"/>
  <c r="Z240" i="7"/>
  <c r="Y240" i="7"/>
  <c r="X240" i="7"/>
  <c r="W240" i="7"/>
  <c r="V240" i="7"/>
  <c r="M240" i="7"/>
  <c r="L240" i="7"/>
  <c r="K240" i="7"/>
  <c r="J240" i="7"/>
  <c r="I240" i="7"/>
  <c r="H240" i="7"/>
  <c r="AG239" i="7"/>
  <c r="AF239" i="7"/>
  <c r="AE239" i="7"/>
  <c r="AD239" i="7"/>
  <c r="AC239" i="7"/>
  <c r="AB239" i="7"/>
  <c r="AA239" i="7"/>
  <c r="Z239" i="7"/>
  <c r="Y239" i="7"/>
  <c r="X239" i="7"/>
  <c r="W239" i="7"/>
  <c r="V239" i="7"/>
  <c r="M239" i="7"/>
  <c r="L239" i="7"/>
  <c r="K239" i="7"/>
  <c r="J239" i="7"/>
  <c r="I239" i="7"/>
  <c r="H239" i="7"/>
  <c r="AG238" i="7"/>
  <c r="AF238" i="7"/>
  <c r="AE238" i="7"/>
  <c r="AD238" i="7"/>
  <c r="AC238" i="7"/>
  <c r="AB238" i="7"/>
  <c r="AA238" i="7"/>
  <c r="Z238" i="7"/>
  <c r="Y238" i="7"/>
  <c r="X238" i="7"/>
  <c r="W238" i="7"/>
  <c r="V238" i="7"/>
  <c r="M238" i="7"/>
  <c r="L238" i="7"/>
  <c r="K238" i="7"/>
  <c r="J238" i="7"/>
  <c r="I238" i="7"/>
  <c r="H238" i="7"/>
  <c r="AG237" i="7"/>
  <c r="AF237" i="7"/>
  <c r="AE237" i="7"/>
  <c r="AD237" i="7"/>
  <c r="AC237" i="7"/>
  <c r="AB237" i="7"/>
  <c r="AA237" i="7"/>
  <c r="Z237" i="7"/>
  <c r="Y237" i="7"/>
  <c r="X237" i="7"/>
  <c r="W237" i="7"/>
  <c r="V237" i="7"/>
  <c r="M237" i="7"/>
  <c r="L237" i="7"/>
  <c r="K237" i="7"/>
  <c r="J237" i="7"/>
  <c r="I237" i="7"/>
  <c r="H237" i="7"/>
  <c r="AG236" i="7"/>
  <c r="AF236" i="7"/>
  <c r="AE236" i="7"/>
  <c r="AD236" i="7"/>
  <c r="AC236" i="7"/>
  <c r="AB236" i="7"/>
  <c r="AA236" i="7"/>
  <c r="Z236" i="7"/>
  <c r="Y236" i="7"/>
  <c r="X236" i="7"/>
  <c r="W236" i="7"/>
  <c r="V236" i="7"/>
  <c r="M236" i="7"/>
  <c r="L236" i="7"/>
  <c r="K236" i="7"/>
  <c r="J236" i="7"/>
  <c r="I236" i="7"/>
  <c r="H236" i="7"/>
  <c r="AG235" i="7"/>
  <c r="AF235" i="7"/>
  <c r="AE235" i="7"/>
  <c r="AD235" i="7"/>
  <c r="AC235" i="7"/>
  <c r="AB235" i="7"/>
  <c r="AA235" i="7"/>
  <c r="Z235" i="7"/>
  <c r="Y235" i="7"/>
  <c r="X235" i="7"/>
  <c r="W235" i="7"/>
  <c r="V235" i="7"/>
  <c r="M235" i="7"/>
  <c r="L235" i="7"/>
  <c r="K235" i="7"/>
  <c r="J235" i="7"/>
  <c r="I235" i="7"/>
  <c r="H235" i="7"/>
  <c r="AG234" i="7"/>
  <c r="AF234" i="7"/>
  <c r="AE234" i="7"/>
  <c r="AD234" i="7"/>
  <c r="AC234" i="7"/>
  <c r="AB234" i="7"/>
  <c r="AA234" i="7"/>
  <c r="Z234" i="7"/>
  <c r="Y234" i="7"/>
  <c r="X234" i="7"/>
  <c r="W234" i="7"/>
  <c r="V234" i="7"/>
  <c r="M234" i="7"/>
  <c r="L234" i="7"/>
  <c r="K234" i="7"/>
  <c r="J234" i="7"/>
  <c r="I234" i="7"/>
  <c r="H234" i="7"/>
  <c r="AG233" i="7"/>
  <c r="AF233" i="7"/>
  <c r="AE233" i="7"/>
  <c r="AD233" i="7"/>
  <c r="AC233" i="7"/>
  <c r="AB233" i="7"/>
  <c r="AA233" i="7"/>
  <c r="Z233" i="7"/>
  <c r="Y233" i="7"/>
  <c r="X233" i="7"/>
  <c r="W233" i="7"/>
  <c r="V233" i="7"/>
  <c r="M233" i="7"/>
  <c r="L233" i="7"/>
  <c r="K233" i="7"/>
  <c r="J233" i="7"/>
  <c r="I233" i="7"/>
  <c r="H233" i="7"/>
  <c r="AG232" i="7"/>
  <c r="AF232" i="7"/>
  <c r="AE232" i="7"/>
  <c r="AD232" i="7"/>
  <c r="AC232" i="7"/>
  <c r="AB232" i="7"/>
  <c r="AA232" i="7"/>
  <c r="Z232" i="7"/>
  <c r="Y232" i="7"/>
  <c r="X232" i="7"/>
  <c r="W232" i="7"/>
  <c r="V232" i="7"/>
  <c r="M232" i="7"/>
  <c r="L232" i="7"/>
  <c r="K232" i="7"/>
  <c r="J232" i="7"/>
  <c r="I232" i="7"/>
  <c r="H232" i="7"/>
  <c r="AG231" i="7"/>
  <c r="AF231" i="7"/>
  <c r="AE231" i="7"/>
  <c r="AD231" i="7"/>
  <c r="AC231" i="7"/>
  <c r="AB231" i="7"/>
  <c r="AA231" i="7"/>
  <c r="Z231" i="7"/>
  <c r="Y231" i="7"/>
  <c r="X231" i="7"/>
  <c r="W231" i="7"/>
  <c r="V231" i="7"/>
  <c r="M231" i="7"/>
  <c r="L231" i="7"/>
  <c r="K231" i="7"/>
  <c r="J231" i="7"/>
  <c r="I231" i="7"/>
  <c r="H231" i="7"/>
  <c r="AG230" i="7"/>
  <c r="AF230" i="7"/>
  <c r="AE230" i="7"/>
  <c r="AD230" i="7"/>
  <c r="AC230" i="7"/>
  <c r="AB230" i="7"/>
  <c r="AA230" i="7"/>
  <c r="Z230" i="7"/>
  <c r="Y230" i="7"/>
  <c r="X230" i="7"/>
  <c r="W230" i="7"/>
  <c r="V230" i="7"/>
  <c r="M230" i="7"/>
  <c r="L230" i="7"/>
  <c r="K230" i="7"/>
  <c r="J230" i="7"/>
  <c r="I230" i="7"/>
  <c r="H230" i="7"/>
  <c r="AG229" i="7"/>
  <c r="AF229" i="7"/>
  <c r="AE229" i="7"/>
  <c r="AD229" i="7"/>
  <c r="AC229" i="7"/>
  <c r="AB229" i="7"/>
  <c r="AA229" i="7"/>
  <c r="Z229" i="7"/>
  <c r="Y229" i="7"/>
  <c r="X229" i="7"/>
  <c r="W229" i="7"/>
  <c r="V229" i="7"/>
  <c r="M229" i="7"/>
  <c r="L229" i="7"/>
  <c r="K229" i="7"/>
  <c r="J229" i="7"/>
  <c r="I229" i="7"/>
  <c r="H229" i="7"/>
  <c r="AG228" i="7"/>
  <c r="AF228" i="7"/>
  <c r="AE228" i="7"/>
  <c r="AD228" i="7"/>
  <c r="AC228" i="7"/>
  <c r="AB228" i="7"/>
  <c r="AA228" i="7"/>
  <c r="Z228" i="7"/>
  <c r="Y228" i="7"/>
  <c r="X228" i="7"/>
  <c r="W228" i="7"/>
  <c r="V228" i="7"/>
  <c r="M228" i="7"/>
  <c r="L228" i="7"/>
  <c r="K228" i="7"/>
  <c r="J228" i="7"/>
  <c r="I228" i="7"/>
  <c r="H228" i="7"/>
  <c r="AG227" i="7"/>
  <c r="AF227" i="7"/>
  <c r="AE227" i="7"/>
  <c r="AD227" i="7"/>
  <c r="AC227" i="7"/>
  <c r="AB227" i="7"/>
  <c r="AA227" i="7"/>
  <c r="Z227" i="7"/>
  <c r="Y227" i="7"/>
  <c r="X227" i="7"/>
  <c r="W227" i="7"/>
  <c r="V227" i="7"/>
  <c r="M227" i="7"/>
  <c r="L227" i="7"/>
  <c r="K227" i="7"/>
  <c r="J227" i="7"/>
  <c r="I227" i="7"/>
  <c r="H227" i="7"/>
  <c r="AG226" i="7"/>
  <c r="AF226" i="7"/>
  <c r="AE226" i="7"/>
  <c r="AD226" i="7"/>
  <c r="AC226" i="7"/>
  <c r="AB226" i="7"/>
  <c r="AA226" i="7"/>
  <c r="Z226" i="7"/>
  <c r="Y226" i="7"/>
  <c r="X226" i="7"/>
  <c r="W226" i="7"/>
  <c r="V226" i="7"/>
  <c r="M226" i="7"/>
  <c r="L226" i="7"/>
  <c r="K226" i="7"/>
  <c r="J226" i="7"/>
  <c r="I226" i="7"/>
  <c r="H226" i="7"/>
  <c r="AG225" i="7"/>
  <c r="AF225" i="7"/>
  <c r="AE225" i="7"/>
  <c r="AD225" i="7"/>
  <c r="AC225" i="7"/>
  <c r="AB225" i="7"/>
  <c r="AA225" i="7"/>
  <c r="Z225" i="7"/>
  <c r="Y225" i="7"/>
  <c r="X225" i="7"/>
  <c r="W225" i="7"/>
  <c r="V225" i="7"/>
  <c r="M225" i="7"/>
  <c r="L225" i="7"/>
  <c r="K225" i="7"/>
  <c r="J225" i="7"/>
  <c r="I225" i="7"/>
  <c r="H225" i="7"/>
  <c r="AG224" i="7"/>
  <c r="AF224" i="7"/>
  <c r="AE224" i="7"/>
  <c r="AD224" i="7"/>
  <c r="AC224" i="7"/>
  <c r="AB224" i="7"/>
  <c r="AA224" i="7"/>
  <c r="Z224" i="7"/>
  <c r="Y224" i="7"/>
  <c r="X224" i="7"/>
  <c r="W224" i="7"/>
  <c r="V224" i="7"/>
  <c r="M224" i="7"/>
  <c r="L224" i="7"/>
  <c r="K224" i="7"/>
  <c r="J224" i="7"/>
  <c r="I224" i="7"/>
  <c r="H224" i="7"/>
  <c r="AG223" i="7"/>
  <c r="AF223" i="7"/>
  <c r="AE223" i="7"/>
  <c r="AD223" i="7"/>
  <c r="AC223" i="7"/>
  <c r="AB223" i="7"/>
  <c r="AA223" i="7"/>
  <c r="Z223" i="7"/>
  <c r="Y223" i="7"/>
  <c r="X223" i="7"/>
  <c r="W223" i="7"/>
  <c r="V223" i="7"/>
  <c r="M223" i="7"/>
  <c r="L223" i="7"/>
  <c r="K223" i="7"/>
  <c r="J223" i="7"/>
  <c r="I223" i="7"/>
  <c r="H223" i="7"/>
  <c r="AG222" i="7"/>
  <c r="AF222" i="7"/>
  <c r="AE222" i="7"/>
  <c r="AD222" i="7"/>
  <c r="AC222" i="7"/>
  <c r="AB222" i="7"/>
  <c r="AA222" i="7"/>
  <c r="Z222" i="7"/>
  <c r="Y222" i="7"/>
  <c r="X222" i="7"/>
  <c r="W222" i="7"/>
  <c r="V222" i="7"/>
  <c r="M222" i="7"/>
  <c r="L222" i="7"/>
  <c r="K222" i="7"/>
  <c r="J222" i="7"/>
  <c r="I222" i="7"/>
  <c r="H222" i="7"/>
  <c r="AG221" i="7"/>
  <c r="AF221" i="7"/>
  <c r="AE221" i="7"/>
  <c r="AD221" i="7"/>
  <c r="AC221" i="7"/>
  <c r="AB221" i="7"/>
  <c r="AA221" i="7"/>
  <c r="Z221" i="7"/>
  <c r="Y221" i="7"/>
  <c r="X221" i="7"/>
  <c r="W221" i="7"/>
  <c r="V221" i="7"/>
  <c r="M221" i="7"/>
  <c r="L221" i="7"/>
  <c r="K221" i="7"/>
  <c r="J221" i="7"/>
  <c r="I221" i="7"/>
  <c r="H221" i="7"/>
  <c r="AG220" i="7"/>
  <c r="AF220" i="7"/>
  <c r="AE220" i="7"/>
  <c r="AD220" i="7"/>
  <c r="AC220" i="7"/>
  <c r="AB220" i="7"/>
  <c r="AA220" i="7"/>
  <c r="Z220" i="7"/>
  <c r="Y220" i="7"/>
  <c r="X220" i="7"/>
  <c r="W220" i="7"/>
  <c r="V220" i="7"/>
  <c r="M220" i="7"/>
  <c r="L220" i="7"/>
  <c r="K220" i="7"/>
  <c r="J220" i="7"/>
  <c r="I220" i="7"/>
  <c r="H220" i="7"/>
  <c r="AG219" i="7"/>
  <c r="AF219" i="7"/>
  <c r="AE219" i="7"/>
  <c r="AD219" i="7"/>
  <c r="AC219" i="7"/>
  <c r="AB219" i="7"/>
  <c r="AA219" i="7"/>
  <c r="Z219" i="7"/>
  <c r="Y219" i="7"/>
  <c r="X219" i="7"/>
  <c r="W219" i="7"/>
  <c r="V219" i="7"/>
  <c r="M219" i="7"/>
  <c r="L219" i="7"/>
  <c r="K219" i="7"/>
  <c r="J219" i="7"/>
  <c r="I219" i="7"/>
  <c r="H219" i="7"/>
  <c r="AG218" i="7"/>
  <c r="AF218" i="7"/>
  <c r="AE218" i="7"/>
  <c r="AD218" i="7"/>
  <c r="AC218" i="7"/>
  <c r="AB218" i="7"/>
  <c r="AA218" i="7"/>
  <c r="Z218" i="7"/>
  <c r="Y218" i="7"/>
  <c r="X218" i="7"/>
  <c r="W218" i="7"/>
  <c r="V218" i="7"/>
  <c r="M218" i="7"/>
  <c r="L218" i="7"/>
  <c r="K218" i="7"/>
  <c r="J218" i="7"/>
  <c r="I218" i="7"/>
  <c r="H218" i="7"/>
  <c r="AG217" i="7"/>
  <c r="AF217" i="7"/>
  <c r="AE217" i="7"/>
  <c r="AD217" i="7"/>
  <c r="AC217" i="7"/>
  <c r="AB217" i="7"/>
  <c r="AA217" i="7"/>
  <c r="Z217" i="7"/>
  <c r="Y217" i="7"/>
  <c r="X217" i="7"/>
  <c r="W217" i="7"/>
  <c r="V217" i="7"/>
  <c r="M217" i="7"/>
  <c r="L217" i="7"/>
  <c r="K217" i="7"/>
  <c r="J217" i="7"/>
  <c r="I217" i="7"/>
  <c r="H217" i="7"/>
  <c r="AG216" i="7"/>
  <c r="AF216" i="7"/>
  <c r="AE216" i="7"/>
  <c r="AD216" i="7"/>
  <c r="AC216" i="7"/>
  <c r="AB216" i="7"/>
  <c r="AA216" i="7"/>
  <c r="Z216" i="7"/>
  <c r="Y216" i="7"/>
  <c r="X216" i="7"/>
  <c r="W216" i="7"/>
  <c r="V216" i="7"/>
  <c r="M216" i="7"/>
  <c r="L216" i="7"/>
  <c r="K216" i="7"/>
  <c r="J216" i="7"/>
  <c r="I216" i="7"/>
  <c r="H216" i="7"/>
  <c r="AG215" i="7"/>
  <c r="AF215" i="7"/>
  <c r="AE215" i="7"/>
  <c r="AD215" i="7"/>
  <c r="AC215" i="7"/>
  <c r="AB215" i="7"/>
  <c r="AA215" i="7"/>
  <c r="Z215" i="7"/>
  <c r="Y215" i="7"/>
  <c r="X215" i="7"/>
  <c r="W215" i="7"/>
  <c r="V215" i="7"/>
  <c r="M215" i="7"/>
  <c r="L215" i="7"/>
  <c r="K215" i="7"/>
  <c r="J215" i="7"/>
  <c r="I215" i="7"/>
  <c r="H215" i="7"/>
  <c r="AG214" i="7"/>
  <c r="AF214" i="7"/>
  <c r="AE214" i="7"/>
  <c r="AD214" i="7"/>
  <c r="AC214" i="7"/>
  <c r="AB214" i="7"/>
  <c r="AA214" i="7"/>
  <c r="Z214" i="7"/>
  <c r="Y214" i="7"/>
  <c r="X214" i="7"/>
  <c r="W214" i="7"/>
  <c r="V214" i="7"/>
  <c r="M214" i="7"/>
  <c r="L214" i="7"/>
  <c r="K214" i="7"/>
  <c r="J214" i="7"/>
  <c r="I214" i="7"/>
  <c r="H214" i="7"/>
  <c r="AG213" i="7"/>
  <c r="AF213" i="7"/>
  <c r="AE213" i="7"/>
  <c r="AD213" i="7"/>
  <c r="AC213" i="7"/>
  <c r="AB213" i="7"/>
  <c r="AA213" i="7"/>
  <c r="Z213" i="7"/>
  <c r="Y213" i="7"/>
  <c r="X213" i="7"/>
  <c r="W213" i="7"/>
  <c r="V213" i="7"/>
  <c r="M213" i="7"/>
  <c r="L213" i="7"/>
  <c r="K213" i="7"/>
  <c r="J213" i="7"/>
  <c r="I213" i="7"/>
  <c r="H213" i="7"/>
  <c r="AG212" i="7"/>
  <c r="AF212" i="7"/>
  <c r="AE212" i="7"/>
  <c r="AD212" i="7"/>
  <c r="AC212" i="7"/>
  <c r="AB212" i="7"/>
  <c r="AA212" i="7"/>
  <c r="Z212" i="7"/>
  <c r="Y212" i="7"/>
  <c r="X212" i="7"/>
  <c r="W212" i="7"/>
  <c r="V212" i="7"/>
  <c r="M212" i="7"/>
  <c r="L212" i="7"/>
  <c r="K212" i="7"/>
  <c r="J212" i="7"/>
  <c r="I212" i="7"/>
  <c r="H212" i="7"/>
  <c r="AG211" i="7"/>
  <c r="AF211" i="7"/>
  <c r="AE211" i="7"/>
  <c r="AD211" i="7"/>
  <c r="AC211" i="7"/>
  <c r="AB211" i="7"/>
  <c r="AA211" i="7"/>
  <c r="Z211" i="7"/>
  <c r="Y211" i="7"/>
  <c r="X211" i="7"/>
  <c r="W211" i="7"/>
  <c r="V211" i="7"/>
  <c r="M211" i="7"/>
  <c r="L211" i="7"/>
  <c r="K211" i="7"/>
  <c r="J211" i="7"/>
  <c r="I211" i="7"/>
  <c r="H211" i="7"/>
  <c r="AG210" i="7"/>
  <c r="AF210" i="7"/>
  <c r="AE210" i="7"/>
  <c r="AD210" i="7"/>
  <c r="AC210" i="7"/>
  <c r="AB210" i="7"/>
  <c r="AA210" i="7"/>
  <c r="Z210" i="7"/>
  <c r="Y210" i="7"/>
  <c r="X210" i="7"/>
  <c r="W210" i="7"/>
  <c r="V210" i="7"/>
  <c r="M210" i="7"/>
  <c r="L210" i="7"/>
  <c r="K210" i="7"/>
  <c r="J210" i="7"/>
  <c r="I210" i="7"/>
  <c r="H210" i="7"/>
  <c r="AG209" i="7"/>
  <c r="AF209" i="7"/>
  <c r="AE209" i="7"/>
  <c r="AD209" i="7"/>
  <c r="AC209" i="7"/>
  <c r="AB209" i="7"/>
  <c r="AA209" i="7"/>
  <c r="Z209" i="7"/>
  <c r="Y209" i="7"/>
  <c r="X209" i="7"/>
  <c r="W209" i="7"/>
  <c r="V209" i="7"/>
  <c r="M209" i="7"/>
  <c r="L209" i="7"/>
  <c r="K209" i="7"/>
  <c r="J209" i="7"/>
  <c r="I209" i="7"/>
  <c r="H209" i="7"/>
  <c r="AG208" i="7"/>
  <c r="AF208" i="7"/>
  <c r="AE208" i="7"/>
  <c r="AD208" i="7"/>
  <c r="AC208" i="7"/>
  <c r="AB208" i="7"/>
  <c r="AA208" i="7"/>
  <c r="Z208" i="7"/>
  <c r="Y208" i="7"/>
  <c r="X208" i="7"/>
  <c r="W208" i="7"/>
  <c r="V208" i="7"/>
  <c r="M208" i="7"/>
  <c r="L208" i="7"/>
  <c r="K208" i="7"/>
  <c r="J208" i="7"/>
  <c r="I208" i="7"/>
  <c r="H208" i="7"/>
  <c r="AG207" i="7"/>
  <c r="AF207" i="7"/>
  <c r="AE207" i="7"/>
  <c r="AD207" i="7"/>
  <c r="AC207" i="7"/>
  <c r="AB207" i="7"/>
  <c r="AA207" i="7"/>
  <c r="Z207" i="7"/>
  <c r="Y207" i="7"/>
  <c r="X207" i="7"/>
  <c r="W207" i="7"/>
  <c r="V207" i="7"/>
  <c r="M207" i="7"/>
  <c r="L207" i="7"/>
  <c r="K207" i="7"/>
  <c r="J207" i="7"/>
  <c r="I207" i="7"/>
  <c r="H207" i="7"/>
  <c r="AG206" i="7"/>
  <c r="AF206" i="7"/>
  <c r="AE206" i="7"/>
  <c r="AD206" i="7"/>
  <c r="AC206" i="7"/>
  <c r="AB206" i="7"/>
  <c r="AA206" i="7"/>
  <c r="Z206" i="7"/>
  <c r="Y206" i="7"/>
  <c r="X206" i="7"/>
  <c r="W206" i="7"/>
  <c r="V206" i="7"/>
  <c r="M206" i="7"/>
  <c r="L206" i="7"/>
  <c r="K206" i="7"/>
  <c r="J206" i="7"/>
  <c r="I206" i="7"/>
  <c r="H206" i="7"/>
  <c r="AG205" i="7"/>
  <c r="AF205" i="7"/>
  <c r="AE205" i="7"/>
  <c r="AD205" i="7"/>
  <c r="AC205" i="7"/>
  <c r="AB205" i="7"/>
  <c r="AA205" i="7"/>
  <c r="Z205" i="7"/>
  <c r="Y205" i="7"/>
  <c r="X205" i="7"/>
  <c r="W205" i="7"/>
  <c r="V205" i="7"/>
  <c r="M205" i="7"/>
  <c r="L205" i="7"/>
  <c r="K205" i="7"/>
  <c r="J205" i="7"/>
  <c r="I205" i="7"/>
  <c r="H205" i="7"/>
  <c r="AG204" i="7"/>
  <c r="AF204" i="7"/>
  <c r="AE204" i="7"/>
  <c r="AD204" i="7"/>
  <c r="AC204" i="7"/>
  <c r="AB204" i="7"/>
  <c r="AA204" i="7"/>
  <c r="Z204" i="7"/>
  <c r="Y204" i="7"/>
  <c r="X204" i="7"/>
  <c r="W204" i="7"/>
  <c r="V204" i="7"/>
  <c r="M204" i="7"/>
  <c r="L204" i="7"/>
  <c r="K204" i="7"/>
  <c r="J204" i="7"/>
  <c r="I204" i="7"/>
  <c r="H204" i="7"/>
  <c r="AG203" i="7"/>
  <c r="AF203" i="7"/>
  <c r="AE203" i="7"/>
  <c r="AD203" i="7"/>
  <c r="AC203" i="7"/>
  <c r="AB203" i="7"/>
  <c r="AA203" i="7"/>
  <c r="Z203" i="7"/>
  <c r="Y203" i="7"/>
  <c r="X203" i="7"/>
  <c r="W203" i="7"/>
  <c r="V203" i="7"/>
  <c r="M203" i="7"/>
  <c r="L203" i="7"/>
  <c r="K203" i="7"/>
  <c r="J203" i="7"/>
  <c r="I203" i="7"/>
  <c r="H203" i="7"/>
  <c r="AG202" i="7"/>
  <c r="AF202" i="7"/>
  <c r="AE202" i="7"/>
  <c r="AD202" i="7"/>
  <c r="AC202" i="7"/>
  <c r="AB202" i="7"/>
  <c r="AA202" i="7"/>
  <c r="Z202" i="7"/>
  <c r="Y202" i="7"/>
  <c r="X202" i="7"/>
  <c r="W202" i="7"/>
  <c r="V202" i="7"/>
  <c r="M202" i="7"/>
  <c r="L202" i="7"/>
  <c r="K202" i="7"/>
  <c r="J202" i="7"/>
  <c r="I202" i="7"/>
  <c r="H202" i="7"/>
  <c r="AG201" i="7"/>
  <c r="AF201" i="7"/>
  <c r="AE201" i="7"/>
  <c r="AD201" i="7"/>
  <c r="AC201" i="7"/>
  <c r="AB201" i="7"/>
  <c r="AA201" i="7"/>
  <c r="Z201" i="7"/>
  <c r="Y201" i="7"/>
  <c r="X201" i="7"/>
  <c r="W201" i="7"/>
  <c r="V201" i="7"/>
  <c r="M201" i="7"/>
  <c r="L201" i="7"/>
  <c r="K201" i="7"/>
  <c r="J201" i="7"/>
  <c r="I201" i="7"/>
  <c r="H201" i="7"/>
  <c r="AG200" i="7"/>
  <c r="AF200" i="7"/>
  <c r="AE200" i="7"/>
  <c r="AD200" i="7"/>
  <c r="AC200" i="7"/>
  <c r="AB200" i="7"/>
  <c r="AA200" i="7"/>
  <c r="Z200" i="7"/>
  <c r="Y200" i="7"/>
  <c r="X200" i="7"/>
  <c r="W200" i="7"/>
  <c r="V200" i="7"/>
  <c r="M200" i="7"/>
  <c r="L200" i="7"/>
  <c r="K200" i="7"/>
  <c r="J200" i="7"/>
  <c r="I200" i="7"/>
  <c r="H200" i="7"/>
  <c r="AG199" i="7"/>
  <c r="AF199" i="7"/>
  <c r="AE199" i="7"/>
  <c r="AD199" i="7"/>
  <c r="AC199" i="7"/>
  <c r="AB199" i="7"/>
  <c r="AA199" i="7"/>
  <c r="Z199" i="7"/>
  <c r="Y199" i="7"/>
  <c r="X199" i="7"/>
  <c r="W199" i="7"/>
  <c r="V199" i="7"/>
  <c r="M199" i="7"/>
  <c r="L199" i="7"/>
  <c r="K199" i="7"/>
  <c r="J199" i="7"/>
  <c r="I199" i="7"/>
  <c r="H199" i="7"/>
  <c r="AG198" i="7"/>
  <c r="AF198" i="7"/>
  <c r="AE198" i="7"/>
  <c r="AD198" i="7"/>
  <c r="AC198" i="7"/>
  <c r="AB198" i="7"/>
  <c r="AA198" i="7"/>
  <c r="Z198" i="7"/>
  <c r="Y198" i="7"/>
  <c r="X198" i="7"/>
  <c r="W198" i="7"/>
  <c r="V198" i="7"/>
  <c r="M198" i="7"/>
  <c r="L198" i="7"/>
  <c r="K198" i="7"/>
  <c r="J198" i="7"/>
  <c r="I198" i="7"/>
  <c r="H198" i="7"/>
  <c r="AG197" i="7"/>
  <c r="AF197" i="7"/>
  <c r="AE197" i="7"/>
  <c r="AD197" i="7"/>
  <c r="AC197" i="7"/>
  <c r="AB197" i="7"/>
  <c r="AA197" i="7"/>
  <c r="Z197" i="7"/>
  <c r="Y197" i="7"/>
  <c r="X197" i="7"/>
  <c r="W197" i="7"/>
  <c r="V197" i="7"/>
  <c r="M197" i="7"/>
  <c r="L197" i="7"/>
  <c r="K197" i="7"/>
  <c r="J197" i="7"/>
  <c r="I197" i="7"/>
  <c r="H197" i="7"/>
  <c r="AG196" i="7"/>
  <c r="AF196" i="7"/>
  <c r="AE196" i="7"/>
  <c r="AD196" i="7"/>
  <c r="AC196" i="7"/>
  <c r="AB196" i="7"/>
  <c r="AA196" i="7"/>
  <c r="Z196" i="7"/>
  <c r="Y196" i="7"/>
  <c r="X196" i="7"/>
  <c r="W196" i="7"/>
  <c r="V196" i="7"/>
  <c r="M196" i="7"/>
  <c r="L196" i="7"/>
  <c r="K196" i="7"/>
  <c r="J196" i="7"/>
  <c r="I196" i="7"/>
  <c r="H196" i="7"/>
  <c r="AG195" i="7"/>
  <c r="AF195" i="7"/>
  <c r="AE195" i="7"/>
  <c r="AD195" i="7"/>
  <c r="AC195" i="7"/>
  <c r="AB195" i="7"/>
  <c r="AA195" i="7"/>
  <c r="Z195" i="7"/>
  <c r="Y195" i="7"/>
  <c r="X195" i="7"/>
  <c r="W195" i="7"/>
  <c r="V195" i="7"/>
  <c r="M195" i="7"/>
  <c r="L195" i="7"/>
  <c r="K195" i="7"/>
  <c r="J195" i="7"/>
  <c r="I195" i="7"/>
  <c r="H195" i="7"/>
  <c r="AG194" i="7"/>
  <c r="AF194" i="7"/>
  <c r="AE194" i="7"/>
  <c r="AD194" i="7"/>
  <c r="AC194" i="7"/>
  <c r="AB194" i="7"/>
  <c r="AA194" i="7"/>
  <c r="Z194" i="7"/>
  <c r="Y194" i="7"/>
  <c r="X194" i="7"/>
  <c r="W194" i="7"/>
  <c r="V194" i="7"/>
  <c r="M194" i="7"/>
  <c r="L194" i="7"/>
  <c r="K194" i="7"/>
  <c r="J194" i="7"/>
  <c r="I194" i="7"/>
  <c r="H194" i="7"/>
  <c r="AG193" i="7"/>
  <c r="AF193" i="7"/>
  <c r="AE193" i="7"/>
  <c r="AD193" i="7"/>
  <c r="AC193" i="7"/>
  <c r="AB193" i="7"/>
  <c r="AA193" i="7"/>
  <c r="Z193" i="7"/>
  <c r="Y193" i="7"/>
  <c r="X193" i="7"/>
  <c r="W193" i="7"/>
  <c r="V193" i="7"/>
  <c r="M193" i="7"/>
  <c r="L193" i="7"/>
  <c r="K193" i="7"/>
  <c r="J193" i="7"/>
  <c r="I193" i="7"/>
  <c r="H193" i="7"/>
  <c r="AG192" i="7"/>
  <c r="AF192" i="7"/>
  <c r="AE192" i="7"/>
  <c r="AD192" i="7"/>
  <c r="AC192" i="7"/>
  <c r="AB192" i="7"/>
  <c r="AA192" i="7"/>
  <c r="Z192" i="7"/>
  <c r="Y192" i="7"/>
  <c r="X192" i="7"/>
  <c r="W192" i="7"/>
  <c r="V192" i="7"/>
  <c r="M192" i="7"/>
  <c r="L192" i="7"/>
  <c r="K192" i="7"/>
  <c r="J192" i="7"/>
  <c r="I192" i="7"/>
  <c r="H192" i="7"/>
  <c r="AG191" i="7"/>
  <c r="AF191" i="7"/>
  <c r="AE191" i="7"/>
  <c r="AD191" i="7"/>
  <c r="AC191" i="7"/>
  <c r="AB191" i="7"/>
  <c r="AA191" i="7"/>
  <c r="Z191" i="7"/>
  <c r="Y191" i="7"/>
  <c r="X191" i="7"/>
  <c r="W191" i="7"/>
  <c r="V191" i="7"/>
  <c r="M191" i="7"/>
  <c r="L191" i="7"/>
  <c r="K191" i="7"/>
  <c r="J191" i="7"/>
  <c r="I191" i="7"/>
  <c r="H191" i="7"/>
  <c r="AG190" i="7"/>
  <c r="AF190" i="7"/>
  <c r="AE190" i="7"/>
  <c r="AD190" i="7"/>
  <c r="AC190" i="7"/>
  <c r="AB190" i="7"/>
  <c r="AA190" i="7"/>
  <c r="Z190" i="7"/>
  <c r="Y190" i="7"/>
  <c r="X190" i="7"/>
  <c r="W190" i="7"/>
  <c r="V190" i="7"/>
  <c r="M190" i="7"/>
  <c r="L190" i="7"/>
  <c r="K190" i="7"/>
  <c r="J190" i="7"/>
  <c r="I190" i="7"/>
  <c r="H190" i="7"/>
  <c r="AG189" i="7"/>
  <c r="AF189" i="7"/>
  <c r="AE189" i="7"/>
  <c r="AD189" i="7"/>
  <c r="AC189" i="7"/>
  <c r="AB189" i="7"/>
  <c r="AA189" i="7"/>
  <c r="Z189" i="7"/>
  <c r="Y189" i="7"/>
  <c r="X189" i="7"/>
  <c r="W189" i="7"/>
  <c r="V189" i="7"/>
  <c r="M189" i="7"/>
  <c r="L189" i="7"/>
  <c r="K189" i="7"/>
  <c r="J189" i="7"/>
  <c r="I189" i="7"/>
  <c r="H189" i="7"/>
  <c r="AG188" i="7"/>
  <c r="AF188" i="7"/>
  <c r="AE188" i="7"/>
  <c r="AD188" i="7"/>
  <c r="AC188" i="7"/>
  <c r="AB188" i="7"/>
  <c r="AA188" i="7"/>
  <c r="Z188" i="7"/>
  <c r="Y188" i="7"/>
  <c r="X188" i="7"/>
  <c r="W188" i="7"/>
  <c r="V188" i="7"/>
  <c r="M188" i="7"/>
  <c r="L188" i="7"/>
  <c r="K188" i="7"/>
  <c r="J188" i="7"/>
  <c r="I188" i="7"/>
  <c r="H188" i="7"/>
  <c r="AG187" i="7"/>
  <c r="AF187" i="7"/>
  <c r="AE187" i="7"/>
  <c r="AD187" i="7"/>
  <c r="AC187" i="7"/>
  <c r="AB187" i="7"/>
  <c r="AA187" i="7"/>
  <c r="Z187" i="7"/>
  <c r="Y187" i="7"/>
  <c r="X187" i="7"/>
  <c r="W187" i="7"/>
  <c r="V187" i="7"/>
  <c r="M187" i="7"/>
  <c r="L187" i="7"/>
  <c r="K187" i="7"/>
  <c r="J187" i="7"/>
  <c r="I187" i="7"/>
  <c r="H187" i="7"/>
  <c r="AG186" i="7"/>
  <c r="AF186" i="7"/>
  <c r="AE186" i="7"/>
  <c r="AD186" i="7"/>
  <c r="AC186" i="7"/>
  <c r="AB186" i="7"/>
  <c r="AA186" i="7"/>
  <c r="Z186" i="7"/>
  <c r="Y186" i="7"/>
  <c r="X186" i="7"/>
  <c r="W186" i="7"/>
  <c r="V186" i="7"/>
  <c r="M186" i="7"/>
  <c r="L186" i="7"/>
  <c r="K186" i="7"/>
  <c r="J186" i="7"/>
  <c r="I186" i="7"/>
  <c r="H186" i="7"/>
  <c r="AG185" i="7"/>
  <c r="AF185" i="7"/>
  <c r="AE185" i="7"/>
  <c r="AD185" i="7"/>
  <c r="AC185" i="7"/>
  <c r="AB185" i="7"/>
  <c r="AA185" i="7"/>
  <c r="Z185" i="7"/>
  <c r="Y185" i="7"/>
  <c r="X185" i="7"/>
  <c r="W185" i="7"/>
  <c r="V185" i="7"/>
  <c r="M185" i="7"/>
  <c r="L185" i="7"/>
  <c r="K185" i="7"/>
  <c r="J185" i="7"/>
  <c r="I185" i="7"/>
  <c r="H185" i="7"/>
  <c r="AG184" i="7"/>
  <c r="AF184" i="7"/>
  <c r="AE184" i="7"/>
  <c r="AD184" i="7"/>
  <c r="AC184" i="7"/>
  <c r="AB184" i="7"/>
  <c r="AA184" i="7"/>
  <c r="Z184" i="7"/>
  <c r="Y184" i="7"/>
  <c r="X184" i="7"/>
  <c r="W184" i="7"/>
  <c r="V184" i="7"/>
  <c r="M184" i="7"/>
  <c r="L184" i="7"/>
  <c r="K184" i="7"/>
  <c r="J184" i="7"/>
  <c r="I184" i="7"/>
  <c r="H184" i="7"/>
  <c r="AG183" i="7"/>
  <c r="AF183" i="7"/>
  <c r="AE183" i="7"/>
  <c r="AD183" i="7"/>
  <c r="AC183" i="7"/>
  <c r="AB183" i="7"/>
  <c r="AA183" i="7"/>
  <c r="Z183" i="7"/>
  <c r="Y183" i="7"/>
  <c r="X183" i="7"/>
  <c r="W183" i="7"/>
  <c r="V183" i="7"/>
  <c r="M183" i="7"/>
  <c r="L183" i="7"/>
  <c r="K183" i="7"/>
  <c r="J183" i="7"/>
  <c r="I183" i="7"/>
  <c r="H183" i="7"/>
  <c r="AG182" i="7"/>
  <c r="AF182" i="7"/>
  <c r="AE182" i="7"/>
  <c r="AD182" i="7"/>
  <c r="AC182" i="7"/>
  <c r="AB182" i="7"/>
  <c r="AA182" i="7"/>
  <c r="Z182" i="7"/>
  <c r="Y182" i="7"/>
  <c r="X182" i="7"/>
  <c r="W182" i="7"/>
  <c r="V182" i="7"/>
  <c r="M182" i="7"/>
  <c r="L182" i="7"/>
  <c r="K182" i="7"/>
  <c r="J182" i="7"/>
  <c r="I182" i="7"/>
  <c r="H182" i="7"/>
  <c r="AG181" i="7"/>
  <c r="AF181" i="7"/>
  <c r="AE181" i="7"/>
  <c r="AD181" i="7"/>
  <c r="AC181" i="7"/>
  <c r="AB181" i="7"/>
  <c r="AA181" i="7"/>
  <c r="Z181" i="7"/>
  <c r="Y181" i="7"/>
  <c r="X181" i="7"/>
  <c r="W181" i="7"/>
  <c r="V181" i="7"/>
  <c r="M181" i="7"/>
  <c r="L181" i="7"/>
  <c r="K181" i="7"/>
  <c r="J181" i="7"/>
  <c r="I181" i="7"/>
  <c r="H181" i="7"/>
  <c r="AG180" i="7"/>
  <c r="AF180" i="7"/>
  <c r="AE180" i="7"/>
  <c r="AD180" i="7"/>
  <c r="AC180" i="7"/>
  <c r="AB180" i="7"/>
  <c r="AA180" i="7"/>
  <c r="Z180" i="7"/>
  <c r="Y180" i="7"/>
  <c r="X180" i="7"/>
  <c r="W180" i="7"/>
  <c r="V180" i="7"/>
  <c r="M180" i="7"/>
  <c r="L180" i="7"/>
  <c r="K180" i="7"/>
  <c r="J180" i="7"/>
  <c r="I180" i="7"/>
  <c r="H180" i="7"/>
  <c r="AG179" i="7"/>
  <c r="AF179" i="7"/>
  <c r="AE179" i="7"/>
  <c r="AD179" i="7"/>
  <c r="AC179" i="7"/>
  <c r="AB179" i="7"/>
  <c r="AA179" i="7"/>
  <c r="Z179" i="7"/>
  <c r="Y179" i="7"/>
  <c r="X179" i="7"/>
  <c r="W179" i="7"/>
  <c r="V179" i="7"/>
  <c r="M179" i="7"/>
  <c r="L179" i="7"/>
  <c r="K179" i="7"/>
  <c r="J179" i="7"/>
  <c r="I179" i="7"/>
  <c r="H179" i="7"/>
  <c r="AG178" i="7"/>
  <c r="AF178" i="7"/>
  <c r="AE178" i="7"/>
  <c r="AD178" i="7"/>
  <c r="AC178" i="7"/>
  <c r="AB178" i="7"/>
  <c r="AA178" i="7"/>
  <c r="Z178" i="7"/>
  <c r="Y178" i="7"/>
  <c r="X178" i="7"/>
  <c r="W178" i="7"/>
  <c r="V178" i="7"/>
  <c r="M178" i="7"/>
  <c r="L178" i="7"/>
  <c r="K178" i="7"/>
  <c r="J178" i="7"/>
  <c r="I178" i="7"/>
  <c r="H178" i="7"/>
  <c r="AG177" i="7"/>
  <c r="AF177" i="7"/>
  <c r="AE177" i="7"/>
  <c r="AD177" i="7"/>
  <c r="AC177" i="7"/>
  <c r="AB177" i="7"/>
  <c r="AA177" i="7"/>
  <c r="Z177" i="7"/>
  <c r="Y177" i="7"/>
  <c r="X177" i="7"/>
  <c r="W177" i="7"/>
  <c r="V177" i="7"/>
  <c r="M177" i="7"/>
  <c r="L177" i="7"/>
  <c r="K177" i="7"/>
  <c r="J177" i="7"/>
  <c r="I177" i="7"/>
  <c r="H177" i="7"/>
  <c r="AG176" i="7"/>
  <c r="AF176" i="7"/>
  <c r="AE176" i="7"/>
  <c r="AD176" i="7"/>
  <c r="AC176" i="7"/>
  <c r="AB176" i="7"/>
  <c r="AA176" i="7"/>
  <c r="Z176" i="7"/>
  <c r="Y176" i="7"/>
  <c r="X176" i="7"/>
  <c r="W176" i="7"/>
  <c r="V176" i="7"/>
  <c r="M176" i="7"/>
  <c r="L176" i="7"/>
  <c r="K176" i="7"/>
  <c r="J176" i="7"/>
  <c r="I176" i="7"/>
  <c r="H176" i="7"/>
  <c r="AG175" i="7"/>
  <c r="AF175" i="7"/>
  <c r="AE175" i="7"/>
  <c r="AD175" i="7"/>
  <c r="AC175" i="7"/>
  <c r="AB175" i="7"/>
  <c r="AA175" i="7"/>
  <c r="Z175" i="7"/>
  <c r="Y175" i="7"/>
  <c r="X175" i="7"/>
  <c r="W175" i="7"/>
  <c r="V175" i="7"/>
  <c r="M175" i="7"/>
  <c r="L175" i="7"/>
  <c r="K175" i="7"/>
  <c r="J175" i="7"/>
  <c r="I175" i="7"/>
  <c r="H175" i="7"/>
  <c r="AG174" i="7"/>
  <c r="AF174" i="7"/>
  <c r="AE174" i="7"/>
  <c r="AD174" i="7"/>
  <c r="AC174" i="7"/>
  <c r="AB174" i="7"/>
  <c r="AA174" i="7"/>
  <c r="Z174" i="7"/>
  <c r="Y174" i="7"/>
  <c r="X174" i="7"/>
  <c r="W174" i="7"/>
  <c r="V174" i="7"/>
  <c r="M174" i="7"/>
  <c r="L174" i="7"/>
  <c r="K174" i="7"/>
  <c r="J174" i="7"/>
  <c r="I174" i="7"/>
  <c r="H174" i="7"/>
  <c r="AG173" i="7"/>
  <c r="AF173" i="7"/>
  <c r="AE173" i="7"/>
  <c r="AD173" i="7"/>
  <c r="AC173" i="7"/>
  <c r="AB173" i="7"/>
  <c r="AA173" i="7"/>
  <c r="Z173" i="7"/>
  <c r="Y173" i="7"/>
  <c r="X173" i="7"/>
  <c r="W173" i="7"/>
  <c r="V173" i="7"/>
  <c r="M173" i="7"/>
  <c r="L173" i="7"/>
  <c r="K173" i="7"/>
  <c r="J173" i="7"/>
  <c r="I173" i="7"/>
  <c r="H173" i="7"/>
  <c r="AG172" i="7"/>
  <c r="AF172" i="7"/>
  <c r="AE172" i="7"/>
  <c r="AD172" i="7"/>
  <c r="AC172" i="7"/>
  <c r="AB172" i="7"/>
  <c r="AA172" i="7"/>
  <c r="Z172" i="7"/>
  <c r="Y172" i="7"/>
  <c r="X172" i="7"/>
  <c r="W172" i="7"/>
  <c r="V172" i="7"/>
  <c r="M172" i="7"/>
  <c r="L172" i="7"/>
  <c r="K172" i="7"/>
  <c r="J172" i="7"/>
  <c r="I172" i="7"/>
  <c r="H172" i="7"/>
  <c r="AG171" i="7"/>
  <c r="AF171" i="7"/>
  <c r="AE171" i="7"/>
  <c r="AD171" i="7"/>
  <c r="AC171" i="7"/>
  <c r="AB171" i="7"/>
  <c r="AA171" i="7"/>
  <c r="Z171" i="7"/>
  <c r="Y171" i="7"/>
  <c r="X171" i="7"/>
  <c r="W171" i="7"/>
  <c r="V171" i="7"/>
  <c r="M171" i="7"/>
  <c r="L171" i="7"/>
  <c r="K171" i="7"/>
  <c r="J171" i="7"/>
  <c r="I171" i="7"/>
  <c r="H171" i="7"/>
  <c r="AG170" i="7"/>
  <c r="AF170" i="7"/>
  <c r="AE170" i="7"/>
  <c r="AD170" i="7"/>
  <c r="AC170" i="7"/>
  <c r="AB170" i="7"/>
  <c r="AA170" i="7"/>
  <c r="Z170" i="7"/>
  <c r="Y170" i="7"/>
  <c r="X170" i="7"/>
  <c r="W170" i="7"/>
  <c r="V170" i="7"/>
  <c r="M170" i="7"/>
  <c r="L170" i="7"/>
  <c r="K170" i="7"/>
  <c r="J170" i="7"/>
  <c r="I170" i="7"/>
  <c r="H170" i="7"/>
  <c r="AG169" i="7"/>
  <c r="AF169" i="7"/>
  <c r="AE169" i="7"/>
  <c r="AD169" i="7"/>
  <c r="AC169" i="7"/>
  <c r="AB169" i="7"/>
  <c r="AA169" i="7"/>
  <c r="Z169" i="7"/>
  <c r="Y169" i="7"/>
  <c r="X169" i="7"/>
  <c r="W169" i="7"/>
  <c r="V169" i="7"/>
  <c r="M169" i="7"/>
  <c r="L169" i="7"/>
  <c r="K169" i="7"/>
  <c r="J169" i="7"/>
  <c r="I169" i="7"/>
  <c r="H169" i="7"/>
  <c r="AG168" i="7"/>
  <c r="AF168" i="7"/>
  <c r="AE168" i="7"/>
  <c r="AD168" i="7"/>
  <c r="AC168" i="7"/>
  <c r="AB168" i="7"/>
  <c r="AA168" i="7"/>
  <c r="Z168" i="7"/>
  <c r="Y168" i="7"/>
  <c r="X168" i="7"/>
  <c r="W168" i="7"/>
  <c r="V168" i="7"/>
  <c r="M168" i="7"/>
  <c r="L168" i="7"/>
  <c r="K168" i="7"/>
  <c r="J168" i="7"/>
  <c r="I168" i="7"/>
  <c r="H168" i="7"/>
  <c r="AG167" i="7"/>
  <c r="AF167" i="7"/>
  <c r="AE167" i="7"/>
  <c r="AD167" i="7"/>
  <c r="AC167" i="7"/>
  <c r="AB167" i="7"/>
  <c r="AA167" i="7"/>
  <c r="Z167" i="7"/>
  <c r="Y167" i="7"/>
  <c r="X167" i="7"/>
  <c r="W167" i="7"/>
  <c r="V167" i="7"/>
  <c r="M167" i="7"/>
  <c r="L167" i="7"/>
  <c r="K167" i="7"/>
  <c r="J167" i="7"/>
  <c r="I167" i="7"/>
  <c r="H167" i="7"/>
  <c r="AG166" i="7"/>
  <c r="AF166" i="7"/>
  <c r="AE166" i="7"/>
  <c r="AD166" i="7"/>
  <c r="AC166" i="7"/>
  <c r="AB166" i="7"/>
  <c r="AA166" i="7"/>
  <c r="Z166" i="7"/>
  <c r="Y166" i="7"/>
  <c r="X166" i="7"/>
  <c r="W166" i="7"/>
  <c r="V166" i="7"/>
  <c r="M166" i="7"/>
  <c r="L166" i="7"/>
  <c r="K166" i="7"/>
  <c r="J166" i="7"/>
  <c r="I166" i="7"/>
  <c r="H166" i="7"/>
  <c r="AG165" i="7"/>
  <c r="AF165" i="7"/>
  <c r="AE165" i="7"/>
  <c r="AD165" i="7"/>
  <c r="AC165" i="7"/>
  <c r="AB165" i="7"/>
  <c r="AA165" i="7"/>
  <c r="Z165" i="7"/>
  <c r="Y165" i="7"/>
  <c r="X165" i="7"/>
  <c r="W165" i="7"/>
  <c r="V165" i="7"/>
  <c r="M165" i="7"/>
  <c r="L165" i="7"/>
  <c r="K165" i="7"/>
  <c r="J165" i="7"/>
  <c r="I165" i="7"/>
  <c r="H165" i="7"/>
  <c r="AG164" i="7"/>
  <c r="AF164" i="7"/>
  <c r="AE164" i="7"/>
  <c r="AD164" i="7"/>
  <c r="AC164" i="7"/>
  <c r="AB164" i="7"/>
  <c r="AA164" i="7"/>
  <c r="Z164" i="7"/>
  <c r="Y164" i="7"/>
  <c r="X164" i="7"/>
  <c r="W164" i="7"/>
  <c r="V164" i="7"/>
  <c r="M164" i="7"/>
  <c r="L164" i="7"/>
  <c r="K164" i="7"/>
  <c r="J164" i="7"/>
  <c r="I164" i="7"/>
  <c r="H164" i="7"/>
  <c r="AG163" i="7"/>
  <c r="AF163" i="7"/>
  <c r="AE163" i="7"/>
  <c r="AD163" i="7"/>
  <c r="AC163" i="7"/>
  <c r="AB163" i="7"/>
  <c r="AA163" i="7"/>
  <c r="Z163" i="7"/>
  <c r="Y163" i="7"/>
  <c r="X163" i="7"/>
  <c r="W163" i="7"/>
  <c r="V163" i="7"/>
  <c r="M163" i="7"/>
  <c r="L163" i="7"/>
  <c r="K163" i="7"/>
  <c r="J163" i="7"/>
  <c r="I163" i="7"/>
  <c r="H163" i="7"/>
  <c r="AG162" i="7"/>
  <c r="AF162" i="7"/>
  <c r="AE162" i="7"/>
  <c r="AD162" i="7"/>
  <c r="AC162" i="7"/>
  <c r="AB162" i="7"/>
  <c r="AA162" i="7"/>
  <c r="Z162" i="7"/>
  <c r="Y162" i="7"/>
  <c r="X162" i="7"/>
  <c r="W162" i="7"/>
  <c r="V162" i="7"/>
  <c r="M162" i="7"/>
  <c r="L162" i="7"/>
  <c r="K162" i="7"/>
  <c r="J162" i="7"/>
  <c r="I162" i="7"/>
  <c r="H162" i="7"/>
  <c r="AG161" i="7"/>
  <c r="AF161" i="7"/>
  <c r="AE161" i="7"/>
  <c r="AD161" i="7"/>
  <c r="AC161" i="7"/>
  <c r="AB161" i="7"/>
  <c r="AA161" i="7"/>
  <c r="Z161" i="7"/>
  <c r="Y161" i="7"/>
  <c r="X161" i="7"/>
  <c r="W161" i="7"/>
  <c r="V161" i="7"/>
  <c r="M161" i="7"/>
  <c r="L161" i="7"/>
  <c r="K161" i="7"/>
  <c r="J161" i="7"/>
  <c r="I161" i="7"/>
  <c r="H161" i="7"/>
  <c r="AG160" i="7"/>
  <c r="AF160" i="7"/>
  <c r="AE160" i="7"/>
  <c r="AD160" i="7"/>
  <c r="AC160" i="7"/>
  <c r="AB160" i="7"/>
  <c r="AA160" i="7"/>
  <c r="Z160" i="7"/>
  <c r="Y160" i="7"/>
  <c r="X160" i="7"/>
  <c r="W160" i="7"/>
  <c r="V160" i="7"/>
  <c r="M160" i="7"/>
  <c r="L160" i="7"/>
  <c r="K160" i="7"/>
  <c r="J160" i="7"/>
  <c r="I160" i="7"/>
  <c r="H160" i="7"/>
  <c r="AG159" i="7"/>
  <c r="AF159" i="7"/>
  <c r="AE159" i="7"/>
  <c r="AD159" i="7"/>
  <c r="AC159" i="7"/>
  <c r="AB159" i="7"/>
  <c r="AA159" i="7"/>
  <c r="Z159" i="7"/>
  <c r="Y159" i="7"/>
  <c r="X159" i="7"/>
  <c r="W159" i="7"/>
  <c r="V159" i="7"/>
  <c r="M159" i="7"/>
  <c r="L159" i="7"/>
  <c r="K159" i="7"/>
  <c r="J159" i="7"/>
  <c r="I159" i="7"/>
  <c r="H159" i="7"/>
  <c r="AG158" i="7"/>
  <c r="AF158" i="7"/>
  <c r="AE158" i="7"/>
  <c r="AD158" i="7"/>
  <c r="AC158" i="7"/>
  <c r="AB158" i="7"/>
  <c r="AA158" i="7"/>
  <c r="Z158" i="7"/>
  <c r="Y158" i="7"/>
  <c r="X158" i="7"/>
  <c r="W158" i="7"/>
  <c r="V158" i="7"/>
  <c r="M158" i="7"/>
  <c r="L158" i="7"/>
  <c r="K158" i="7"/>
  <c r="J158" i="7"/>
  <c r="I158" i="7"/>
  <c r="H158" i="7"/>
  <c r="AG157" i="7"/>
  <c r="AF157" i="7"/>
  <c r="AE157" i="7"/>
  <c r="AD157" i="7"/>
  <c r="AC157" i="7"/>
  <c r="AB157" i="7"/>
  <c r="AA157" i="7"/>
  <c r="Z157" i="7"/>
  <c r="Y157" i="7"/>
  <c r="X157" i="7"/>
  <c r="W157" i="7"/>
  <c r="V157" i="7"/>
  <c r="M157" i="7"/>
  <c r="L157" i="7"/>
  <c r="K157" i="7"/>
  <c r="J157" i="7"/>
  <c r="I157" i="7"/>
  <c r="H157" i="7"/>
  <c r="AG156" i="7"/>
  <c r="AF156" i="7"/>
  <c r="AE156" i="7"/>
  <c r="AD156" i="7"/>
  <c r="AC156" i="7"/>
  <c r="AB156" i="7"/>
  <c r="AA156" i="7"/>
  <c r="Z156" i="7"/>
  <c r="Y156" i="7"/>
  <c r="X156" i="7"/>
  <c r="W156" i="7"/>
  <c r="V156" i="7"/>
  <c r="M156" i="7"/>
  <c r="L156" i="7"/>
  <c r="K156" i="7"/>
  <c r="J156" i="7"/>
  <c r="I156" i="7"/>
  <c r="H156" i="7"/>
  <c r="AG155" i="7"/>
  <c r="AF155" i="7"/>
  <c r="AE155" i="7"/>
  <c r="AD155" i="7"/>
  <c r="AC155" i="7"/>
  <c r="AB155" i="7"/>
  <c r="AA155" i="7"/>
  <c r="Z155" i="7"/>
  <c r="Y155" i="7"/>
  <c r="X155" i="7"/>
  <c r="W155" i="7"/>
  <c r="V155" i="7"/>
  <c r="M155" i="7"/>
  <c r="L155" i="7"/>
  <c r="K155" i="7"/>
  <c r="J155" i="7"/>
  <c r="I155" i="7"/>
  <c r="H155" i="7"/>
  <c r="AG154" i="7"/>
  <c r="AF154" i="7"/>
  <c r="AE154" i="7"/>
  <c r="AD154" i="7"/>
  <c r="AC154" i="7"/>
  <c r="AB154" i="7"/>
  <c r="AA154" i="7"/>
  <c r="Z154" i="7"/>
  <c r="Y154" i="7"/>
  <c r="X154" i="7"/>
  <c r="W154" i="7"/>
  <c r="V154" i="7"/>
  <c r="M154" i="7"/>
  <c r="L154" i="7"/>
  <c r="K154" i="7"/>
  <c r="J154" i="7"/>
  <c r="I154" i="7"/>
  <c r="H154" i="7"/>
  <c r="AG153" i="7"/>
  <c r="AF153" i="7"/>
  <c r="AE153" i="7"/>
  <c r="AD153" i="7"/>
  <c r="AC153" i="7"/>
  <c r="AB153" i="7"/>
  <c r="AA153" i="7"/>
  <c r="Z153" i="7"/>
  <c r="Y153" i="7"/>
  <c r="X153" i="7"/>
  <c r="W153" i="7"/>
  <c r="V153" i="7"/>
  <c r="M153" i="7"/>
  <c r="L153" i="7"/>
  <c r="K153" i="7"/>
  <c r="J153" i="7"/>
  <c r="I153" i="7"/>
  <c r="H153" i="7"/>
  <c r="AG152" i="7"/>
  <c r="AF152" i="7"/>
  <c r="AE152" i="7"/>
  <c r="AD152" i="7"/>
  <c r="AC152" i="7"/>
  <c r="AB152" i="7"/>
  <c r="AA152" i="7"/>
  <c r="Z152" i="7"/>
  <c r="Y152" i="7"/>
  <c r="X152" i="7"/>
  <c r="W152" i="7"/>
  <c r="V152" i="7"/>
  <c r="M152" i="7"/>
  <c r="L152" i="7"/>
  <c r="K152" i="7"/>
  <c r="J152" i="7"/>
  <c r="I152" i="7"/>
  <c r="H152" i="7"/>
  <c r="AG151" i="7"/>
  <c r="AF151" i="7"/>
  <c r="AE151" i="7"/>
  <c r="AD151" i="7"/>
  <c r="AC151" i="7"/>
  <c r="AB151" i="7"/>
  <c r="AA151" i="7"/>
  <c r="Z151" i="7"/>
  <c r="Y151" i="7"/>
  <c r="X151" i="7"/>
  <c r="W151" i="7"/>
  <c r="V151" i="7"/>
  <c r="M151" i="7"/>
  <c r="L151" i="7"/>
  <c r="K151" i="7"/>
  <c r="J151" i="7"/>
  <c r="I151" i="7"/>
  <c r="H151" i="7"/>
  <c r="AG150" i="7"/>
  <c r="AF150" i="7"/>
  <c r="AE150" i="7"/>
  <c r="AD150" i="7"/>
  <c r="AC150" i="7"/>
  <c r="AB150" i="7"/>
  <c r="AA150" i="7"/>
  <c r="Z150" i="7"/>
  <c r="Y150" i="7"/>
  <c r="X150" i="7"/>
  <c r="W150" i="7"/>
  <c r="V150" i="7"/>
  <c r="M150" i="7"/>
  <c r="L150" i="7"/>
  <c r="K150" i="7"/>
  <c r="J150" i="7"/>
  <c r="I150" i="7"/>
  <c r="H150" i="7"/>
  <c r="AG149" i="7"/>
  <c r="AF149" i="7"/>
  <c r="AE149" i="7"/>
  <c r="AD149" i="7"/>
  <c r="AC149" i="7"/>
  <c r="AB149" i="7"/>
  <c r="AA149" i="7"/>
  <c r="Z149" i="7"/>
  <c r="Y149" i="7"/>
  <c r="X149" i="7"/>
  <c r="W149" i="7"/>
  <c r="V149" i="7"/>
  <c r="M149" i="7"/>
  <c r="L149" i="7"/>
  <c r="K149" i="7"/>
  <c r="J149" i="7"/>
  <c r="I149" i="7"/>
  <c r="H149" i="7"/>
  <c r="AG148" i="7"/>
  <c r="AF148" i="7"/>
  <c r="AE148" i="7"/>
  <c r="AD148" i="7"/>
  <c r="AC148" i="7"/>
  <c r="AB148" i="7"/>
  <c r="AA148" i="7"/>
  <c r="Z148" i="7"/>
  <c r="Y148" i="7"/>
  <c r="X148" i="7"/>
  <c r="W148" i="7"/>
  <c r="V148" i="7"/>
  <c r="M148" i="7"/>
  <c r="L148" i="7"/>
  <c r="K148" i="7"/>
  <c r="J148" i="7"/>
  <c r="I148" i="7"/>
  <c r="H148" i="7"/>
  <c r="AG147" i="7"/>
  <c r="AF147" i="7"/>
  <c r="AE147" i="7"/>
  <c r="AD147" i="7"/>
  <c r="AC147" i="7"/>
  <c r="AB147" i="7"/>
  <c r="AA147" i="7"/>
  <c r="Z147" i="7"/>
  <c r="Y147" i="7"/>
  <c r="X147" i="7"/>
  <c r="W147" i="7"/>
  <c r="V147" i="7"/>
  <c r="M147" i="7"/>
  <c r="L147" i="7"/>
  <c r="K147" i="7"/>
  <c r="J147" i="7"/>
  <c r="I147" i="7"/>
  <c r="H147" i="7"/>
  <c r="AG146" i="7"/>
  <c r="AF146" i="7"/>
  <c r="AE146" i="7"/>
  <c r="AD146" i="7"/>
  <c r="AC146" i="7"/>
  <c r="AB146" i="7"/>
  <c r="AA146" i="7"/>
  <c r="Z146" i="7"/>
  <c r="Y146" i="7"/>
  <c r="X146" i="7"/>
  <c r="W146" i="7"/>
  <c r="V146" i="7"/>
  <c r="M146" i="7"/>
  <c r="L146" i="7"/>
  <c r="K146" i="7"/>
  <c r="J146" i="7"/>
  <c r="I146" i="7"/>
  <c r="H146" i="7"/>
  <c r="AG145" i="7"/>
  <c r="AF145" i="7"/>
  <c r="AE145" i="7"/>
  <c r="AD145" i="7"/>
  <c r="AC145" i="7"/>
  <c r="AB145" i="7"/>
  <c r="AA145" i="7"/>
  <c r="Z145" i="7"/>
  <c r="Y145" i="7"/>
  <c r="X145" i="7"/>
  <c r="W145" i="7"/>
  <c r="V145" i="7"/>
  <c r="M145" i="7"/>
  <c r="L145" i="7"/>
  <c r="K145" i="7"/>
  <c r="J145" i="7"/>
  <c r="I145" i="7"/>
  <c r="H145" i="7"/>
  <c r="AG144" i="7"/>
  <c r="AF144" i="7"/>
  <c r="AE144" i="7"/>
  <c r="AD144" i="7"/>
  <c r="AC144" i="7"/>
  <c r="AB144" i="7"/>
  <c r="AA144" i="7"/>
  <c r="Z144" i="7"/>
  <c r="Y144" i="7"/>
  <c r="X144" i="7"/>
  <c r="W144" i="7"/>
  <c r="V144" i="7"/>
  <c r="M144" i="7"/>
  <c r="L144" i="7"/>
  <c r="K144" i="7"/>
  <c r="J144" i="7"/>
  <c r="I144" i="7"/>
  <c r="H144" i="7"/>
  <c r="AG143" i="7"/>
  <c r="AF143" i="7"/>
  <c r="AE143" i="7"/>
  <c r="AD143" i="7"/>
  <c r="AC143" i="7"/>
  <c r="AB143" i="7"/>
  <c r="AA143" i="7"/>
  <c r="Z143" i="7"/>
  <c r="Y143" i="7"/>
  <c r="X143" i="7"/>
  <c r="W143" i="7"/>
  <c r="V143" i="7"/>
  <c r="M143" i="7"/>
  <c r="L143" i="7"/>
  <c r="K143" i="7"/>
  <c r="J143" i="7"/>
  <c r="I143" i="7"/>
  <c r="H143" i="7"/>
  <c r="AG142" i="7"/>
  <c r="AF142" i="7"/>
  <c r="AE142" i="7"/>
  <c r="AD142" i="7"/>
  <c r="AC142" i="7"/>
  <c r="AB142" i="7"/>
  <c r="AA142" i="7"/>
  <c r="Z142" i="7"/>
  <c r="Y142" i="7"/>
  <c r="X142" i="7"/>
  <c r="W142" i="7"/>
  <c r="V142" i="7"/>
  <c r="M142" i="7"/>
  <c r="L142" i="7"/>
  <c r="K142" i="7"/>
  <c r="J142" i="7"/>
  <c r="I142" i="7"/>
  <c r="H142" i="7"/>
  <c r="AG141" i="7"/>
  <c r="AF141" i="7"/>
  <c r="AE141" i="7"/>
  <c r="AD141" i="7"/>
  <c r="AC141" i="7"/>
  <c r="AB141" i="7"/>
  <c r="AA141" i="7"/>
  <c r="Z141" i="7"/>
  <c r="Y141" i="7"/>
  <c r="X141" i="7"/>
  <c r="W141" i="7"/>
  <c r="V141" i="7"/>
  <c r="M141" i="7"/>
  <c r="L141" i="7"/>
  <c r="K141" i="7"/>
  <c r="J141" i="7"/>
  <c r="I141" i="7"/>
  <c r="H141" i="7"/>
  <c r="AG140" i="7"/>
  <c r="AF140" i="7"/>
  <c r="AE140" i="7"/>
  <c r="AD140" i="7"/>
  <c r="AC140" i="7"/>
  <c r="AB140" i="7"/>
  <c r="AA140" i="7"/>
  <c r="Z140" i="7"/>
  <c r="Y140" i="7"/>
  <c r="X140" i="7"/>
  <c r="W140" i="7"/>
  <c r="V140" i="7"/>
  <c r="M140" i="7"/>
  <c r="L140" i="7"/>
  <c r="K140" i="7"/>
  <c r="J140" i="7"/>
  <c r="I140" i="7"/>
  <c r="H140" i="7"/>
  <c r="AG139" i="7"/>
  <c r="AF139" i="7"/>
  <c r="AE139" i="7"/>
  <c r="AD139" i="7"/>
  <c r="AC139" i="7"/>
  <c r="AB139" i="7"/>
  <c r="AA139" i="7"/>
  <c r="Z139" i="7"/>
  <c r="Y139" i="7"/>
  <c r="X139" i="7"/>
  <c r="W139" i="7"/>
  <c r="V139" i="7"/>
  <c r="M139" i="7"/>
  <c r="L139" i="7"/>
  <c r="K139" i="7"/>
  <c r="J139" i="7"/>
  <c r="I139" i="7"/>
  <c r="H139" i="7"/>
  <c r="AG138" i="7"/>
  <c r="AF138" i="7"/>
  <c r="AE138" i="7"/>
  <c r="AD138" i="7"/>
  <c r="AC138" i="7"/>
  <c r="AB138" i="7"/>
  <c r="AA138" i="7"/>
  <c r="Z138" i="7"/>
  <c r="Y138" i="7"/>
  <c r="X138" i="7"/>
  <c r="W138" i="7"/>
  <c r="V138" i="7"/>
  <c r="M138" i="7"/>
  <c r="L138" i="7"/>
  <c r="K138" i="7"/>
  <c r="J138" i="7"/>
  <c r="I138" i="7"/>
  <c r="H138" i="7"/>
  <c r="AG137" i="7"/>
  <c r="AF137" i="7"/>
  <c r="AE137" i="7"/>
  <c r="AD137" i="7"/>
  <c r="AC137" i="7"/>
  <c r="AB137" i="7"/>
  <c r="AA137" i="7"/>
  <c r="Z137" i="7"/>
  <c r="Y137" i="7"/>
  <c r="X137" i="7"/>
  <c r="W137" i="7"/>
  <c r="V137" i="7"/>
  <c r="M137" i="7"/>
  <c r="L137" i="7"/>
  <c r="K137" i="7"/>
  <c r="J137" i="7"/>
  <c r="I137" i="7"/>
  <c r="H137" i="7"/>
  <c r="AG136" i="7"/>
  <c r="AF136" i="7"/>
  <c r="AE136" i="7"/>
  <c r="AD136" i="7"/>
  <c r="AC136" i="7"/>
  <c r="AB136" i="7"/>
  <c r="AA136" i="7"/>
  <c r="Z136" i="7"/>
  <c r="Y136" i="7"/>
  <c r="X136" i="7"/>
  <c r="W136" i="7"/>
  <c r="V136" i="7"/>
  <c r="M136" i="7"/>
  <c r="L136" i="7"/>
  <c r="K136" i="7"/>
  <c r="J136" i="7"/>
  <c r="I136" i="7"/>
  <c r="H136" i="7"/>
  <c r="AG135" i="7"/>
  <c r="AF135" i="7"/>
  <c r="AE135" i="7"/>
  <c r="AD135" i="7"/>
  <c r="AC135" i="7"/>
  <c r="AB135" i="7"/>
  <c r="AA135" i="7"/>
  <c r="Z135" i="7"/>
  <c r="Y135" i="7"/>
  <c r="X135" i="7"/>
  <c r="W135" i="7"/>
  <c r="V135" i="7"/>
  <c r="M135" i="7"/>
  <c r="L135" i="7"/>
  <c r="K135" i="7"/>
  <c r="J135" i="7"/>
  <c r="I135" i="7"/>
  <c r="H135" i="7"/>
  <c r="AG134" i="7"/>
  <c r="AF134" i="7"/>
  <c r="AE134" i="7"/>
  <c r="AD134" i="7"/>
  <c r="AC134" i="7"/>
  <c r="AB134" i="7"/>
  <c r="AA134" i="7"/>
  <c r="Z134" i="7"/>
  <c r="Y134" i="7"/>
  <c r="X134" i="7"/>
  <c r="W134" i="7"/>
  <c r="V134" i="7"/>
  <c r="M134" i="7"/>
  <c r="L134" i="7"/>
  <c r="K134" i="7"/>
  <c r="J134" i="7"/>
  <c r="I134" i="7"/>
  <c r="H134" i="7"/>
  <c r="AG133" i="7"/>
  <c r="AF133" i="7"/>
  <c r="AE133" i="7"/>
  <c r="AD133" i="7"/>
  <c r="AC133" i="7"/>
  <c r="AB133" i="7"/>
  <c r="AA133" i="7"/>
  <c r="Z133" i="7"/>
  <c r="Y133" i="7"/>
  <c r="X133" i="7"/>
  <c r="W133" i="7"/>
  <c r="V133" i="7"/>
  <c r="M133" i="7"/>
  <c r="L133" i="7"/>
  <c r="K133" i="7"/>
  <c r="J133" i="7"/>
  <c r="I133" i="7"/>
  <c r="H133" i="7"/>
  <c r="AG132" i="7"/>
  <c r="AF132" i="7"/>
  <c r="AE132" i="7"/>
  <c r="AD132" i="7"/>
  <c r="AC132" i="7"/>
  <c r="AB132" i="7"/>
  <c r="AA132" i="7"/>
  <c r="Z132" i="7"/>
  <c r="Y132" i="7"/>
  <c r="X132" i="7"/>
  <c r="W132" i="7"/>
  <c r="V132" i="7"/>
  <c r="M132" i="7"/>
  <c r="L132" i="7"/>
  <c r="K132" i="7"/>
  <c r="J132" i="7"/>
  <c r="I132" i="7"/>
  <c r="H132" i="7"/>
  <c r="AG131" i="7"/>
  <c r="AF131" i="7"/>
  <c r="AE131" i="7"/>
  <c r="AD131" i="7"/>
  <c r="AC131" i="7"/>
  <c r="AB131" i="7"/>
  <c r="AA131" i="7"/>
  <c r="Z131" i="7"/>
  <c r="Y131" i="7"/>
  <c r="X131" i="7"/>
  <c r="W131" i="7"/>
  <c r="V131" i="7"/>
  <c r="M131" i="7"/>
  <c r="L131" i="7"/>
  <c r="K131" i="7"/>
  <c r="J131" i="7"/>
  <c r="I131" i="7"/>
  <c r="H131" i="7"/>
  <c r="AG130" i="7"/>
  <c r="AF130" i="7"/>
  <c r="AE130" i="7"/>
  <c r="AD130" i="7"/>
  <c r="AC130" i="7"/>
  <c r="AB130" i="7"/>
  <c r="AA130" i="7"/>
  <c r="Z130" i="7"/>
  <c r="Y130" i="7"/>
  <c r="X130" i="7"/>
  <c r="W130" i="7"/>
  <c r="V130" i="7"/>
  <c r="M130" i="7"/>
  <c r="L130" i="7"/>
  <c r="K130" i="7"/>
  <c r="J130" i="7"/>
  <c r="I130" i="7"/>
  <c r="H130" i="7"/>
  <c r="AG129" i="7"/>
  <c r="AF129" i="7"/>
  <c r="AE129" i="7"/>
  <c r="AD129" i="7"/>
  <c r="AC129" i="7"/>
  <c r="AB129" i="7"/>
  <c r="AA129" i="7"/>
  <c r="Z129" i="7"/>
  <c r="Y129" i="7"/>
  <c r="X129" i="7"/>
  <c r="W129" i="7"/>
  <c r="V129" i="7"/>
  <c r="M129" i="7"/>
  <c r="L129" i="7"/>
  <c r="K129" i="7"/>
  <c r="J129" i="7"/>
  <c r="I129" i="7"/>
  <c r="H129" i="7"/>
  <c r="AG128" i="7"/>
  <c r="AF128" i="7"/>
  <c r="AE128" i="7"/>
  <c r="AD128" i="7"/>
  <c r="AC128" i="7"/>
  <c r="AB128" i="7"/>
  <c r="AA128" i="7"/>
  <c r="Z128" i="7"/>
  <c r="Y128" i="7"/>
  <c r="X128" i="7"/>
  <c r="W128" i="7"/>
  <c r="V128" i="7"/>
  <c r="M128" i="7"/>
  <c r="L128" i="7"/>
  <c r="K128" i="7"/>
  <c r="J128" i="7"/>
  <c r="I128" i="7"/>
  <c r="H128" i="7"/>
  <c r="AG127" i="7"/>
  <c r="AF127" i="7"/>
  <c r="AE127" i="7"/>
  <c r="AD127" i="7"/>
  <c r="AC127" i="7"/>
  <c r="AB127" i="7"/>
  <c r="AA127" i="7"/>
  <c r="Z127" i="7"/>
  <c r="Y127" i="7"/>
  <c r="X127" i="7"/>
  <c r="W127" i="7"/>
  <c r="V127" i="7"/>
  <c r="M127" i="7"/>
  <c r="L127" i="7"/>
  <c r="K127" i="7"/>
  <c r="J127" i="7"/>
  <c r="I127" i="7"/>
  <c r="H127" i="7"/>
  <c r="AG126" i="7"/>
  <c r="AF126" i="7"/>
  <c r="AE126" i="7"/>
  <c r="AD126" i="7"/>
  <c r="AC126" i="7"/>
  <c r="AB126" i="7"/>
  <c r="AA126" i="7"/>
  <c r="Z126" i="7"/>
  <c r="Y126" i="7"/>
  <c r="X126" i="7"/>
  <c r="W126" i="7"/>
  <c r="V126" i="7"/>
  <c r="M126" i="7"/>
  <c r="L126" i="7"/>
  <c r="K126" i="7"/>
  <c r="J126" i="7"/>
  <c r="I126" i="7"/>
  <c r="H126" i="7"/>
  <c r="AG125" i="7"/>
  <c r="AF125" i="7"/>
  <c r="AE125" i="7"/>
  <c r="AD125" i="7"/>
  <c r="AC125" i="7"/>
  <c r="AB125" i="7"/>
  <c r="AA125" i="7"/>
  <c r="Z125" i="7"/>
  <c r="Y125" i="7"/>
  <c r="X125" i="7"/>
  <c r="W125" i="7"/>
  <c r="V125" i="7"/>
  <c r="M125" i="7"/>
  <c r="L125" i="7"/>
  <c r="K125" i="7"/>
  <c r="J125" i="7"/>
  <c r="I125" i="7"/>
  <c r="H125" i="7"/>
  <c r="AG124" i="7"/>
  <c r="AF124" i="7"/>
  <c r="AE124" i="7"/>
  <c r="AD124" i="7"/>
  <c r="AC124" i="7"/>
  <c r="AB124" i="7"/>
  <c r="AA124" i="7"/>
  <c r="Z124" i="7"/>
  <c r="Y124" i="7"/>
  <c r="X124" i="7"/>
  <c r="W124" i="7"/>
  <c r="V124" i="7"/>
  <c r="M124" i="7"/>
  <c r="L124" i="7"/>
  <c r="K124" i="7"/>
  <c r="J124" i="7"/>
  <c r="I124" i="7"/>
  <c r="H124" i="7"/>
  <c r="AG123" i="7"/>
  <c r="AF123" i="7"/>
  <c r="AE123" i="7"/>
  <c r="AD123" i="7"/>
  <c r="AC123" i="7"/>
  <c r="AB123" i="7"/>
  <c r="AA123" i="7"/>
  <c r="Z123" i="7"/>
  <c r="Y123" i="7"/>
  <c r="X123" i="7"/>
  <c r="W123" i="7"/>
  <c r="V123" i="7"/>
  <c r="M123" i="7"/>
  <c r="L123" i="7"/>
  <c r="K123" i="7"/>
  <c r="J123" i="7"/>
  <c r="I123" i="7"/>
  <c r="H123" i="7"/>
  <c r="AG122" i="7"/>
  <c r="AF122" i="7"/>
  <c r="AE122" i="7"/>
  <c r="AD122" i="7"/>
  <c r="AC122" i="7"/>
  <c r="AB122" i="7"/>
  <c r="AA122" i="7"/>
  <c r="Z122" i="7"/>
  <c r="Y122" i="7"/>
  <c r="X122" i="7"/>
  <c r="W122" i="7"/>
  <c r="V122" i="7"/>
  <c r="M122" i="7"/>
  <c r="L122" i="7"/>
  <c r="K122" i="7"/>
  <c r="J122" i="7"/>
  <c r="I122" i="7"/>
  <c r="H122" i="7"/>
  <c r="AG121" i="7"/>
  <c r="AF121" i="7"/>
  <c r="AE121" i="7"/>
  <c r="AD121" i="7"/>
  <c r="AC121" i="7"/>
  <c r="AB121" i="7"/>
  <c r="AA121" i="7"/>
  <c r="Z121" i="7"/>
  <c r="Y121" i="7"/>
  <c r="X121" i="7"/>
  <c r="W121" i="7"/>
  <c r="V121" i="7"/>
  <c r="M121" i="7"/>
  <c r="L121" i="7"/>
  <c r="K121" i="7"/>
  <c r="J121" i="7"/>
  <c r="I121" i="7"/>
  <c r="H121" i="7"/>
  <c r="AG120" i="7"/>
  <c r="AF120" i="7"/>
  <c r="AE120" i="7"/>
  <c r="AD120" i="7"/>
  <c r="AC120" i="7"/>
  <c r="AB120" i="7"/>
  <c r="AA120" i="7"/>
  <c r="Z120" i="7"/>
  <c r="Y120" i="7"/>
  <c r="X120" i="7"/>
  <c r="W120" i="7"/>
  <c r="V120" i="7"/>
  <c r="M120" i="7"/>
  <c r="L120" i="7"/>
  <c r="K120" i="7"/>
  <c r="J120" i="7"/>
  <c r="I120" i="7"/>
  <c r="H120" i="7"/>
  <c r="AG119" i="7"/>
  <c r="AF119" i="7"/>
  <c r="AE119" i="7"/>
  <c r="AD119" i="7"/>
  <c r="AC119" i="7"/>
  <c r="AB119" i="7"/>
  <c r="AA119" i="7"/>
  <c r="Z119" i="7"/>
  <c r="Y119" i="7"/>
  <c r="X119" i="7"/>
  <c r="W119" i="7"/>
  <c r="V119" i="7"/>
  <c r="M119" i="7"/>
  <c r="L119" i="7"/>
  <c r="K119" i="7"/>
  <c r="J119" i="7"/>
  <c r="I119" i="7"/>
  <c r="H119" i="7"/>
  <c r="AG118" i="7"/>
  <c r="AF118" i="7"/>
  <c r="AE118" i="7"/>
  <c r="AD118" i="7"/>
  <c r="AC118" i="7"/>
  <c r="AB118" i="7"/>
  <c r="AA118" i="7"/>
  <c r="Z118" i="7"/>
  <c r="Y118" i="7"/>
  <c r="X118" i="7"/>
  <c r="W118" i="7"/>
  <c r="V118" i="7"/>
  <c r="M118" i="7"/>
  <c r="L118" i="7"/>
  <c r="K118" i="7"/>
  <c r="J118" i="7"/>
  <c r="I118" i="7"/>
  <c r="H118" i="7"/>
  <c r="AG117" i="7"/>
  <c r="AF117" i="7"/>
  <c r="AE117" i="7"/>
  <c r="AD117" i="7"/>
  <c r="AC117" i="7"/>
  <c r="AB117" i="7"/>
  <c r="AA117" i="7"/>
  <c r="Z117" i="7"/>
  <c r="Y117" i="7"/>
  <c r="X117" i="7"/>
  <c r="W117" i="7"/>
  <c r="V117" i="7"/>
  <c r="M117" i="7"/>
  <c r="L117" i="7"/>
  <c r="K117" i="7"/>
  <c r="J117" i="7"/>
  <c r="I117" i="7"/>
  <c r="H117" i="7"/>
  <c r="AG116" i="7"/>
  <c r="AF116" i="7"/>
  <c r="AE116" i="7"/>
  <c r="AD116" i="7"/>
  <c r="AC116" i="7"/>
  <c r="AB116" i="7"/>
  <c r="AA116" i="7"/>
  <c r="Z116" i="7"/>
  <c r="Y116" i="7"/>
  <c r="X116" i="7"/>
  <c r="W116" i="7"/>
  <c r="V116" i="7"/>
  <c r="M116" i="7"/>
  <c r="L116" i="7"/>
  <c r="K116" i="7"/>
  <c r="J116" i="7"/>
  <c r="I116" i="7"/>
  <c r="H116" i="7"/>
  <c r="AG115" i="7"/>
  <c r="AF115" i="7"/>
  <c r="AE115" i="7"/>
  <c r="AD115" i="7"/>
  <c r="AC115" i="7"/>
  <c r="AB115" i="7"/>
  <c r="AA115" i="7"/>
  <c r="Z115" i="7"/>
  <c r="Y115" i="7"/>
  <c r="X115" i="7"/>
  <c r="W115" i="7"/>
  <c r="V115" i="7"/>
  <c r="M115" i="7"/>
  <c r="L115" i="7"/>
  <c r="K115" i="7"/>
  <c r="J115" i="7"/>
  <c r="I115" i="7"/>
  <c r="H115" i="7"/>
  <c r="AG114" i="7"/>
  <c r="AF114" i="7"/>
  <c r="AE114" i="7"/>
  <c r="AD114" i="7"/>
  <c r="AC114" i="7"/>
  <c r="AB114" i="7"/>
  <c r="AA114" i="7"/>
  <c r="Z114" i="7"/>
  <c r="Y114" i="7"/>
  <c r="X114" i="7"/>
  <c r="W114" i="7"/>
  <c r="V114" i="7"/>
  <c r="M114" i="7"/>
  <c r="L114" i="7"/>
  <c r="K114" i="7"/>
  <c r="J114" i="7"/>
  <c r="I114" i="7"/>
  <c r="H114" i="7"/>
  <c r="AG113" i="7"/>
  <c r="AF113" i="7"/>
  <c r="AE113" i="7"/>
  <c r="AD113" i="7"/>
  <c r="AC113" i="7"/>
  <c r="AB113" i="7"/>
  <c r="AA113" i="7"/>
  <c r="Z113" i="7"/>
  <c r="Y113" i="7"/>
  <c r="X113" i="7"/>
  <c r="W113" i="7"/>
  <c r="V113" i="7"/>
  <c r="M113" i="7"/>
  <c r="L113" i="7"/>
  <c r="K113" i="7"/>
  <c r="J113" i="7"/>
  <c r="I113" i="7"/>
  <c r="H113" i="7"/>
  <c r="AG112" i="7"/>
  <c r="AF112" i="7"/>
  <c r="AE112" i="7"/>
  <c r="AD112" i="7"/>
  <c r="AC112" i="7"/>
  <c r="AB112" i="7"/>
  <c r="AA112" i="7"/>
  <c r="Z112" i="7"/>
  <c r="Y112" i="7"/>
  <c r="X112" i="7"/>
  <c r="W112" i="7"/>
  <c r="V112" i="7"/>
  <c r="M112" i="7"/>
  <c r="L112" i="7"/>
  <c r="K112" i="7"/>
  <c r="J112" i="7"/>
  <c r="I112" i="7"/>
  <c r="H112" i="7"/>
  <c r="AG111" i="7"/>
  <c r="AF111" i="7"/>
  <c r="AE111" i="7"/>
  <c r="AD111" i="7"/>
  <c r="AC111" i="7"/>
  <c r="AB111" i="7"/>
  <c r="AA111" i="7"/>
  <c r="Z111" i="7"/>
  <c r="Y111" i="7"/>
  <c r="X111" i="7"/>
  <c r="W111" i="7"/>
  <c r="V111" i="7"/>
  <c r="M111" i="7"/>
  <c r="L111" i="7"/>
  <c r="K111" i="7"/>
  <c r="J111" i="7"/>
  <c r="I111" i="7"/>
  <c r="H111" i="7"/>
  <c r="AG110" i="7"/>
  <c r="AF110" i="7"/>
  <c r="AE110" i="7"/>
  <c r="AD110" i="7"/>
  <c r="AC110" i="7"/>
  <c r="AB110" i="7"/>
  <c r="AA110" i="7"/>
  <c r="Z110" i="7"/>
  <c r="Y110" i="7"/>
  <c r="X110" i="7"/>
  <c r="W110" i="7"/>
  <c r="V110" i="7"/>
  <c r="M110" i="7"/>
  <c r="L110" i="7"/>
  <c r="K110" i="7"/>
  <c r="J110" i="7"/>
  <c r="I110" i="7"/>
  <c r="H110" i="7"/>
  <c r="AG109" i="7"/>
  <c r="AF109" i="7"/>
  <c r="AE109" i="7"/>
  <c r="AD109" i="7"/>
  <c r="AC109" i="7"/>
  <c r="AB109" i="7"/>
  <c r="AA109" i="7"/>
  <c r="Z109" i="7"/>
  <c r="Y109" i="7"/>
  <c r="X109" i="7"/>
  <c r="W109" i="7"/>
  <c r="V109" i="7"/>
  <c r="M109" i="7"/>
  <c r="L109" i="7"/>
  <c r="K109" i="7"/>
  <c r="J109" i="7"/>
  <c r="I109" i="7"/>
  <c r="H109" i="7"/>
  <c r="AG108" i="7"/>
  <c r="AF108" i="7"/>
  <c r="AE108" i="7"/>
  <c r="AD108" i="7"/>
  <c r="AC108" i="7"/>
  <c r="AB108" i="7"/>
  <c r="AA108" i="7"/>
  <c r="Z108" i="7"/>
  <c r="Y108" i="7"/>
  <c r="X108" i="7"/>
  <c r="W108" i="7"/>
  <c r="V108" i="7"/>
  <c r="M108" i="7"/>
  <c r="L108" i="7"/>
  <c r="K108" i="7"/>
  <c r="J108" i="7"/>
  <c r="I108" i="7"/>
  <c r="H108" i="7"/>
  <c r="AG107" i="7"/>
  <c r="AF107" i="7"/>
  <c r="AE107" i="7"/>
  <c r="AD107" i="7"/>
  <c r="AC107" i="7"/>
  <c r="AB107" i="7"/>
  <c r="AA107" i="7"/>
  <c r="Z107" i="7"/>
  <c r="Y107" i="7"/>
  <c r="X107" i="7"/>
  <c r="W107" i="7"/>
  <c r="V107" i="7"/>
  <c r="M107" i="7"/>
  <c r="L107" i="7"/>
  <c r="K107" i="7"/>
  <c r="J107" i="7"/>
  <c r="I107" i="7"/>
  <c r="H107" i="7"/>
  <c r="AG106" i="7"/>
  <c r="AF106" i="7"/>
  <c r="AE106" i="7"/>
  <c r="AD106" i="7"/>
  <c r="AC106" i="7"/>
  <c r="AB106" i="7"/>
  <c r="AA106" i="7"/>
  <c r="Z106" i="7"/>
  <c r="Y106" i="7"/>
  <c r="X106" i="7"/>
  <c r="W106" i="7"/>
  <c r="V106" i="7"/>
  <c r="M106" i="7"/>
  <c r="L106" i="7"/>
  <c r="K106" i="7"/>
  <c r="J106" i="7"/>
  <c r="I106" i="7"/>
  <c r="H106" i="7"/>
  <c r="AG105" i="7"/>
  <c r="AF105" i="7"/>
  <c r="AE105" i="7"/>
  <c r="AD105" i="7"/>
  <c r="AC105" i="7"/>
  <c r="AB105" i="7"/>
  <c r="AA105" i="7"/>
  <c r="Z105" i="7"/>
  <c r="Y105" i="7"/>
  <c r="X105" i="7"/>
  <c r="W105" i="7"/>
  <c r="V105" i="7"/>
  <c r="M105" i="7"/>
  <c r="L105" i="7"/>
  <c r="K105" i="7"/>
  <c r="J105" i="7"/>
  <c r="I105" i="7"/>
  <c r="H105" i="7"/>
  <c r="AG104" i="7"/>
  <c r="AF104" i="7"/>
  <c r="AE104" i="7"/>
  <c r="AD104" i="7"/>
  <c r="AC104" i="7"/>
  <c r="AB104" i="7"/>
  <c r="AA104" i="7"/>
  <c r="Z104" i="7"/>
  <c r="Y104" i="7"/>
  <c r="X104" i="7"/>
  <c r="W104" i="7"/>
  <c r="V104" i="7"/>
  <c r="M104" i="7"/>
  <c r="L104" i="7"/>
  <c r="K104" i="7"/>
  <c r="J104" i="7"/>
  <c r="I104" i="7"/>
  <c r="H104" i="7"/>
  <c r="AG103" i="7"/>
  <c r="AF103" i="7"/>
  <c r="AE103" i="7"/>
  <c r="AD103" i="7"/>
  <c r="AC103" i="7"/>
  <c r="AB103" i="7"/>
  <c r="AA103" i="7"/>
  <c r="Z103" i="7"/>
  <c r="Y103" i="7"/>
  <c r="X103" i="7"/>
  <c r="W103" i="7"/>
  <c r="V103" i="7"/>
  <c r="M103" i="7"/>
  <c r="L103" i="7"/>
  <c r="K103" i="7"/>
  <c r="J103" i="7"/>
  <c r="I103" i="7"/>
  <c r="H103" i="7"/>
  <c r="AG102" i="7"/>
  <c r="AF102" i="7"/>
  <c r="AE102" i="7"/>
  <c r="AD102" i="7"/>
  <c r="AC102" i="7"/>
  <c r="AB102" i="7"/>
  <c r="AA102" i="7"/>
  <c r="Z102" i="7"/>
  <c r="Y102" i="7"/>
  <c r="X102" i="7"/>
  <c r="W102" i="7"/>
  <c r="V102" i="7"/>
  <c r="M102" i="7"/>
  <c r="L102" i="7"/>
  <c r="K102" i="7"/>
  <c r="J102" i="7"/>
  <c r="I102" i="7"/>
  <c r="H102" i="7"/>
  <c r="AG101" i="7"/>
  <c r="AF101" i="7"/>
  <c r="AE101" i="7"/>
  <c r="AD101" i="7"/>
  <c r="AC101" i="7"/>
  <c r="AB101" i="7"/>
  <c r="AA101" i="7"/>
  <c r="Z101" i="7"/>
  <c r="Y101" i="7"/>
  <c r="X101" i="7"/>
  <c r="W101" i="7"/>
  <c r="V101" i="7"/>
  <c r="M101" i="7"/>
  <c r="L101" i="7"/>
  <c r="K101" i="7"/>
  <c r="J101" i="7"/>
  <c r="I101" i="7"/>
  <c r="H101" i="7"/>
  <c r="AG100" i="7"/>
  <c r="AF100" i="7"/>
  <c r="AE100" i="7"/>
  <c r="AD100" i="7"/>
  <c r="AC100" i="7"/>
  <c r="AB100" i="7"/>
  <c r="AA100" i="7"/>
  <c r="Z100" i="7"/>
  <c r="Y100" i="7"/>
  <c r="X100" i="7"/>
  <c r="W100" i="7"/>
  <c r="V100" i="7"/>
  <c r="M100" i="7"/>
  <c r="L100" i="7"/>
  <c r="K100" i="7"/>
  <c r="J100" i="7"/>
  <c r="I100" i="7"/>
  <c r="H100" i="7"/>
  <c r="AG99" i="7"/>
  <c r="AF99" i="7"/>
  <c r="AE99" i="7"/>
  <c r="AD99" i="7"/>
  <c r="AC99" i="7"/>
  <c r="AB99" i="7"/>
  <c r="AA99" i="7"/>
  <c r="Z99" i="7"/>
  <c r="Y99" i="7"/>
  <c r="X99" i="7"/>
  <c r="W99" i="7"/>
  <c r="V99" i="7"/>
  <c r="M99" i="7"/>
  <c r="L99" i="7"/>
  <c r="K99" i="7"/>
  <c r="J99" i="7"/>
  <c r="I99" i="7"/>
  <c r="H99" i="7"/>
  <c r="AG98" i="7"/>
  <c r="AF98" i="7"/>
  <c r="AE98" i="7"/>
  <c r="AD98" i="7"/>
  <c r="AC98" i="7"/>
  <c r="AB98" i="7"/>
  <c r="AA98" i="7"/>
  <c r="Z98" i="7"/>
  <c r="Y98" i="7"/>
  <c r="X98" i="7"/>
  <c r="W98" i="7"/>
  <c r="V98" i="7"/>
  <c r="M98" i="7"/>
  <c r="L98" i="7"/>
  <c r="K98" i="7"/>
  <c r="J98" i="7"/>
  <c r="I98" i="7"/>
  <c r="H98" i="7"/>
  <c r="AG97" i="7"/>
  <c r="AF97" i="7"/>
  <c r="AE97" i="7"/>
  <c r="AD97" i="7"/>
  <c r="AC97" i="7"/>
  <c r="AB97" i="7"/>
  <c r="AA97" i="7"/>
  <c r="Z97" i="7"/>
  <c r="Y97" i="7"/>
  <c r="X97" i="7"/>
  <c r="W97" i="7"/>
  <c r="V97" i="7"/>
  <c r="M97" i="7"/>
  <c r="L97" i="7"/>
  <c r="K97" i="7"/>
  <c r="J97" i="7"/>
  <c r="I97" i="7"/>
  <c r="H97" i="7"/>
  <c r="AG96" i="7"/>
  <c r="AF96" i="7"/>
  <c r="AE96" i="7"/>
  <c r="AD96" i="7"/>
  <c r="AC96" i="7"/>
  <c r="AB96" i="7"/>
  <c r="AA96" i="7"/>
  <c r="Z96" i="7"/>
  <c r="Y96" i="7"/>
  <c r="X96" i="7"/>
  <c r="W96" i="7"/>
  <c r="V96" i="7"/>
  <c r="M96" i="7"/>
  <c r="L96" i="7"/>
  <c r="K96" i="7"/>
  <c r="J96" i="7"/>
  <c r="I96" i="7"/>
  <c r="H96" i="7"/>
  <c r="AG95" i="7"/>
  <c r="AF95" i="7"/>
  <c r="AE95" i="7"/>
  <c r="AD95" i="7"/>
  <c r="AC95" i="7"/>
  <c r="AB95" i="7"/>
  <c r="AA95" i="7"/>
  <c r="Z95" i="7"/>
  <c r="Y95" i="7"/>
  <c r="X95" i="7"/>
  <c r="W95" i="7"/>
  <c r="V95" i="7"/>
  <c r="M95" i="7"/>
  <c r="L95" i="7"/>
  <c r="K95" i="7"/>
  <c r="J95" i="7"/>
  <c r="I95" i="7"/>
  <c r="H95" i="7"/>
  <c r="AG94" i="7"/>
  <c r="AF94" i="7"/>
  <c r="AE94" i="7"/>
  <c r="AD94" i="7"/>
  <c r="AC94" i="7"/>
  <c r="AB94" i="7"/>
  <c r="AA94" i="7"/>
  <c r="Z94" i="7"/>
  <c r="Y94" i="7"/>
  <c r="X94" i="7"/>
  <c r="W94" i="7"/>
  <c r="V94" i="7"/>
  <c r="M94" i="7"/>
  <c r="L94" i="7"/>
  <c r="K94" i="7"/>
  <c r="J94" i="7"/>
  <c r="I94" i="7"/>
  <c r="H94" i="7"/>
  <c r="AG93" i="7"/>
  <c r="AF93" i="7"/>
  <c r="AE93" i="7"/>
  <c r="AD93" i="7"/>
  <c r="AC93" i="7"/>
  <c r="AB93" i="7"/>
  <c r="AA93" i="7"/>
  <c r="Z93" i="7"/>
  <c r="Y93" i="7"/>
  <c r="X93" i="7"/>
  <c r="W93" i="7"/>
  <c r="V93" i="7"/>
  <c r="M93" i="7"/>
  <c r="L93" i="7"/>
  <c r="K93" i="7"/>
  <c r="J93" i="7"/>
  <c r="I93" i="7"/>
  <c r="H93" i="7"/>
  <c r="AG92" i="7"/>
  <c r="AF92" i="7"/>
  <c r="AE92" i="7"/>
  <c r="AD92" i="7"/>
  <c r="AC92" i="7"/>
  <c r="AB92" i="7"/>
  <c r="AA92" i="7"/>
  <c r="Z92" i="7"/>
  <c r="Y92" i="7"/>
  <c r="X92" i="7"/>
  <c r="W92" i="7"/>
  <c r="V92" i="7"/>
  <c r="M92" i="7"/>
  <c r="L92" i="7"/>
  <c r="K92" i="7"/>
  <c r="J92" i="7"/>
  <c r="I92" i="7"/>
  <c r="H92" i="7"/>
  <c r="AG91" i="7"/>
  <c r="AF91" i="7"/>
  <c r="AE91" i="7"/>
  <c r="AD91" i="7"/>
  <c r="AC91" i="7"/>
  <c r="AB91" i="7"/>
  <c r="AA91" i="7"/>
  <c r="Z91" i="7"/>
  <c r="Y91" i="7"/>
  <c r="X91" i="7"/>
  <c r="W91" i="7"/>
  <c r="V91" i="7"/>
  <c r="M91" i="7"/>
  <c r="L91" i="7"/>
  <c r="K91" i="7"/>
  <c r="J91" i="7"/>
  <c r="I91" i="7"/>
  <c r="H91" i="7"/>
  <c r="AG90" i="7"/>
  <c r="AF90" i="7"/>
  <c r="AE90" i="7"/>
  <c r="AD90" i="7"/>
  <c r="AC90" i="7"/>
  <c r="AB90" i="7"/>
  <c r="AA90" i="7"/>
  <c r="Z90" i="7"/>
  <c r="Y90" i="7"/>
  <c r="X90" i="7"/>
  <c r="W90" i="7"/>
  <c r="V90" i="7"/>
  <c r="M90" i="7"/>
  <c r="L90" i="7"/>
  <c r="K90" i="7"/>
  <c r="J90" i="7"/>
  <c r="I90" i="7"/>
  <c r="H90" i="7"/>
  <c r="AG89" i="7"/>
  <c r="AF89" i="7"/>
  <c r="AE89" i="7"/>
  <c r="AD89" i="7"/>
  <c r="AC89" i="7"/>
  <c r="AB89" i="7"/>
  <c r="AA89" i="7"/>
  <c r="Z89" i="7"/>
  <c r="Y89" i="7"/>
  <c r="X89" i="7"/>
  <c r="W89" i="7"/>
  <c r="V89" i="7"/>
  <c r="M89" i="7"/>
  <c r="L89" i="7"/>
  <c r="K89" i="7"/>
  <c r="J89" i="7"/>
  <c r="I89" i="7"/>
  <c r="H89" i="7"/>
  <c r="AG88" i="7"/>
  <c r="AF88" i="7"/>
  <c r="AE88" i="7"/>
  <c r="AD88" i="7"/>
  <c r="AC88" i="7"/>
  <c r="AB88" i="7"/>
  <c r="AA88" i="7"/>
  <c r="Z88" i="7"/>
  <c r="Y88" i="7"/>
  <c r="X88" i="7"/>
  <c r="W88" i="7"/>
  <c r="V88" i="7"/>
  <c r="M88" i="7"/>
  <c r="L88" i="7"/>
  <c r="K88" i="7"/>
  <c r="J88" i="7"/>
  <c r="I88" i="7"/>
  <c r="H88" i="7"/>
  <c r="AG87" i="7"/>
  <c r="AF87" i="7"/>
  <c r="AE87" i="7"/>
  <c r="AD87" i="7"/>
  <c r="AC87" i="7"/>
  <c r="AB87" i="7"/>
  <c r="AA87" i="7"/>
  <c r="Z87" i="7"/>
  <c r="Y87" i="7"/>
  <c r="X87" i="7"/>
  <c r="W87" i="7"/>
  <c r="V87" i="7"/>
  <c r="M87" i="7"/>
  <c r="L87" i="7"/>
  <c r="K87" i="7"/>
  <c r="J87" i="7"/>
  <c r="I87" i="7"/>
  <c r="H87" i="7"/>
  <c r="AG86" i="7"/>
  <c r="AF86" i="7"/>
  <c r="AE86" i="7"/>
  <c r="AD86" i="7"/>
  <c r="AC86" i="7"/>
  <c r="AB86" i="7"/>
  <c r="AA86" i="7"/>
  <c r="Z86" i="7"/>
  <c r="Y86" i="7"/>
  <c r="X86" i="7"/>
  <c r="W86" i="7"/>
  <c r="V86" i="7"/>
  <c r="M86" i="7"/>
  <c r="L86" i="7"/>
  <c r="K86" i="7"/>
  <c r="J86" i="7"/>
  <c r="I86" i="7"/>
  <c r="H86" i="7"/>
  <c r="AG85" i="7"/>
  <c r="AF85" i="7"/>
  <c r="AE85" i="7"/>
  <c r="AD85" i="7"/>
  <c r="AC85" i="7"/>
  <c r="AB85" i="7"/>
  <c r="AA85" i="7"/>
  <c r="Z85" i="7"/>
  <c r="Y85" i="7"/>
  <c r="X85" i="7"/>
  <c r="W85" i="7"/>
  <c r="V85" i="7"/>
  <c r="M85" i="7"/>
  <c r="L85" i="7"/>
  <c r="K85" i="7"/>
  <c r="J85" i="7"/>
  <c r="I85" i="7"/>
  <c r="H85" i="7"/>
  <c r="AG84" i="7"/>
  <c r="AF84" i="7"/>
  <c r="AE84" i="7"/>
  <c r="AD84" i="7"/>
  <c r="AC84" i="7"/>
  <c r="AB84" i="7"/>
  <c r="AA84" i="7"/>
  <c r="Z84" i="7"/>
  <c r="Y84" i="7"/>
  <c r="X84" i="7"/>
  <c r="W84" i="7"/>
  <c r="V84" i="7"/>
  <c r="M84" i="7"/>
  <c r="L84" i="7"/>
  <c r="K84" i="7"/>
  <c r="J84" i="7"/>
  <c r="I84" i="7"/>
  <c r="H84" i="7"/>
  <c r="AG83" i="7"/>
  <c r="AF83" i="7"/>
  <c r="AE83" i="7"/>
  <c r="AD83" i="7"/>
  <c r="AC83" i="7"/>
  <c r="AB83" i="7"/>
  <c r="AA83" i="7"/>
  <c r="Z83" i="7"/>
  <c r="Y83" i="7"/>
  <c r="X83" i="7"/>
  <c r="W83" i="7"/>
  <c r="V83" i="7"/>
  <c r="M83" i="7"/>
  <c r="L83" i="7"/>
  <c r="K83" i="7"/>
  <c r="J83" i="7"/>
  <c r="I83" i="7"/>
  <c r="H83" i="7"/>
  <c r="AG82" i="7"/>
  <c r="AF82" i="7"/>
  <c r="AE82" i="7"/>
  <c r="AD82" i="7"/>
  <c r="AC82" i="7"/>
  <c r="AB82" i="7"/>
  <c r="AA82" i="7"/>
  <c r="Z82" i="7"/>
  <c r="Y82" i="7"/>
  <c r="X82" i="7"/>
  <c r="W82" i="7"/>
  <c r="V82" i="7"/>
  <c r="M82" i="7"/>
  <c r="L82" i="7"/>
  <c r="K82" i="7"/>
  <c r="J82" i="7"/>
  <c r="I82" i="7"/>
  <c r="H82" i="7"/>
  <c r="AG81" i="7"/>
  <c r="AF81" i="7"/>
  <c r="AE81" i="7"/>
  <c r="AD81" i="7"/>
  <c r="AC81" i="7"/>
  <c r="AB81" i="7"/>
  <c r="AA81" i="7"/>
  <c r="Z81" i="7"/>
  <c r="Y81" i="7"/>
  <c r="X81" i="7"/>
  <c r="W81" i="7"/>
  <c r="V81" i="7"/>
  <c r="M81" i="7"/>
  <c r="L81" i="7"/>
  <c r="K81" i="7"/>
  <c r="J81" i="7"/>
  <c r="I81" i="7"/>
  <c r="H81" i="7"/>
  <c r="AG80" i="7"/>
  <c r="AF80" i="7"/>
  <c r="AE80" i="7"/>
  <c r="AD80" i="7"/>
  <c r="AC80" i="7"/>
  <c r="AB80" i="7"/>
  <c r="AA80" i="7"/>
  <c r="Z80" i="7"/>
  <c r="Y80" i="7"/>
  <c r="X80" i="7"/>
  <c r="W80" i="7"/>
  <c r="V80" i="7"/>
  <c r="M80" i="7"/>
  <c r="L80" i="7"/>
  <c r="K80" i="7"/>
  <c r="J80" i="7"/>
  <c r="I80" i="7"/>
  <c r="H80" i="7"/>
  <c r="AG79" i="7"/>
  <c r="AF79" i="7"/>
  <c r="AE79" i="7"/>
  <c r="AD79" i="7"/>
  <c r="AC79" i="7"/>
  <c r="AB79" i="7"/>
  <c r="AA79" i="7"/>
  <c r="Z79" i="7"/>
  <c r="Y79" i="7"/>
  <c r="X79" i="7"/>
  <c r="W79" i="7"/>
  <c r="V79" i="7"/>
  <c r="M79" i="7"/>
  <c r="L79" i="7"/>
  <c r="K79" i="7"/>
  <c r="J79" i="7"/>
  <c r="I79" i="7"/>
  <c r="H79" i="7"/>
  <c r="AG78" i="7"/>
  <c r="AF78" i="7"/>
  <c r="AE78" i="7"/>
  <c r="AD78" i="7"/>
  <c r="AC78" i="7"/>
  <c r="AB78" i="7"/>
  <c r="AA78" i="7"/>
  <c r="Z78" i="7"/>
  <c r="Y78" i="7"/>
  <c r="X78" i="7"/>
  <c r="W78" i="7"/>
  <c r="V78" i="7"/>
  <c r="M78" i="7"/>
  <c r="L78" i="7"/>
  <c r="K78" i="7"/>
  <c r="J78" i="7"/>
  <c r="I78" i="7"/>
  <c r="H78" i="7"/>
  <c r="AG77" i="7"/>
  <c r="AF77" i="7"/>
  <c r="AE77" i="7"/>
  <c r="AD77" i="7"/>
  <c r="AC77" i="7"/>
  <c r="AB77" i="7"/>
  <c r="AA77" i="7"/>
  <c r="Z77" i="7"/>
  <c r="Y77" i="7"/>
  <c r="X77" i="7"/>
  <c r="W77" i="7"/>
  <c r="V77" i="7"/>
  <c r="M77" i="7"/>
  <c r="L77" i="7"/>
  <c r="K77" i="7"/>
  <c r="J77" i="7"/>
  <c r="I77" i="7"/>
  <c r="H77" i="7"/>
  <c r="AG76" i="7"/>
  <c r="AF76" i="7"/>
  <c r="AE76" i="7"/>
  <c r="AD76" i="7"/>
  <c r="AC76" i="7"/>
  <c r="AB76" i="7"/>
  <c r="AA76" i="7"/>
  <c r="Z76" i="7"/>
  <c r="Y76" i="7"/>
  <c r="X76" i="7"/>
  <c r="W76" i="7"/>
  <c r="V76" i="7"/>
  <c r="M76" i="7"/>
  <c r="L76" i="7"/>
  <c r="K76" i="7"/>
  <c r="J76" i="7"/>
  <c r="I76" i="7"/>
  <c r="H76" i="7"/>
  <c r="AG75" i="7"/>
  <c r="AF75" i="7"/>
  <c r="AE75" i="7"/>
  <c r="AD75" i="7"/>
  <c r="AC75" i="7"/>
  <c r="AB75" i="7"/>
  <c r="AA75" i="7"/>
  <c r="Z75" i="7"/>
  <c r="Y75" i="7"/>
  <c r="X75" i="7"/>
  <c r="W75" i="7"/>
  <c r="V75" i="7"/>
  <c r="M75" i="7"/>
  <c r="L75" i="7"/>
  <c r="K75" i="7"/>
  <c r="J75" i="7"/>
  <c r="I75" i="7"/>
  <c r="H75" i="7"/>
  <c r="AG74" i="7"/>
  <c r="AF74" i="7"/>
  <c r="AE74" i="7"/>
  <c r="AD74" i="7"/>
  <c r="AC74" i="7"/>
  <c r="AB74" i="7"/>
  <c r="AA74" i="7"/>
  <c r="Z74" i="7"/>
  <c r="Y74" i="7"/>
  <c r="X74" i="7"/>
  <c r="W74" i="7"/>
  <c r="V74" i="7"/>
  <c r="M74" i="7"/>
  <c r="L74" i="7"/>
  <c r="K74" i="7"/>
  <c r="J74" i="7"/>
  <c r="I74" i="7"/>
  <c r="H74" i="7"/>
  <c r="AG73" i="7"/>
  <c r="AF73" i="7"/>
  <c r="AE73" i="7"/>
  <c r="AD73" i="7"/>
  <c r="AC73" i="7"/>
  <c r="AB73" i="7"/>
  <c r="AA73" i="7"/>
  <c r="Z73" i="7"/>
  <c r="Y73" i="7"/>
  <c r="X73" i="7"/>
  <c r="W73" i="7"/>
  <c r="V73" i="7"/>
  <c r="M73" i="7"/>
  <c r="L73" i="7"/>
  <c r="K73" i="7"/>
  <c r="J73" i="7"/>
  <c r="I73" i="7"/>
  <c r="H73" i="7"/>
  <c r="AG72" i="7"/>
  <c r="AF72" i="7"/>
  <c r="AE72" i="7"/>
  <c r="AD72" i="7"/>
  <c r="AC72" i="7"/>
  <c r="AB72" i="7"/>
  <c r="AA72" i="7"/>
  <c r="Z72" i="7"/>
  <c r="Y72" i="7"/>
  <c r="X72" i="7"/>
  <c r="W72" i="7"/>
  <c r="V72" i="7"/>
  <c r="M72" i="7"/>
  <c r="L72" i="7"/>
  <c r="K72" i="7"/>
  <c r="J72" i="7"/>
  <c r="I72" i="7"/>
  <c r="H72" i="7"/>
  <c r="AG71" i="7"/>
  <c r="AF71" i="7"/>
  <c r="AE71" i="7"/>
  <c r="AD71" i="7"/>
  <c r="AC71" i="7"/>
  <c r="AB71" i="7"/>
  <c r="AA71" i="7"/>
  <c r="Z71" i="7"/>
  <c r="Y71" i="7"/>
  <c r="X71" i="7"/>
  <c r="W71" i="7"/>
  <c r="V71" i="7"/>
  <c r="M71" i="7"/>
  <c r="L71" i="7"/>
  <c r="K71" i="7"/>
  <c r="J71" i="7"/>
  <c r="I71" i="7"/>
  <c r="H71" i="7"/>
  <c r="AG70" i="7"/>
  <c r="AF70" i="7"/>
  <c r="AE70" i="7"/>
  <c r="AD70" i="7"/>
  <c r="AC70" i="7"/>
  <c r="AB70" i="7"/>
  <c r="AA70" i="7"/>
  <c r="Z70" i="7"/>
  <c r="Y70" i="7"/>
  <c r="X70" i="7"/>
  <c r="W70" i="7"/>
  <c r="V70" i="7"/>
  <c r="M70" i="7"/>
  <c r="L70" i="7"/>
  <c r="K70" i="7"/>
  <c r="J70" i="7"/>
  <c r="I70" i="7"/>
  <c r="H70" i="7"/>
  <c r="AG69" i="7"/>
  <c r="AF69" i="7"/>
  <c r="AE69" i="7"/>
  <c r="AD69" i="7"/>
  <c r="AC69" i="7"/>
  <c r="AB69" i="7"/>
  <c r="AA69" i="7"/>
  <c r="Z69" i="7"/>
  <c r="Y69" i="7"/>
  <c r="X69" i="7"/>
  <c r="W69" i="7"/>
  <c r="V69" i="7"/>
  <c r="M69" i="7"/>
  <c r="L69" i="7"/>
  <c r="K69" i="7"/>
  <c r="J69" i="7"/>
  <c r="I69" i="7"/>
  <c r="H69" i="7"/>
  <c r="AG68" i="7"/>
  <c r="AF68" i="7"/>
  <c r="AE68" i="7"/>
  <c r="AD68" i="7"/>
  <c r="AC68" i="7"/>
  <c r="AB68" i="7"/>
  <c r="AA68" i="7"/>
  <c r="Z68" i="7"/>
  <c r="Y68" i="7"/>
  <c r="X68" i="7"/>
  <c r="W68" i="7"/>
  <c r="V68" i="7"/>
  <c r="M68" i="7"/>
  <c r="L68" i="7"/>
  <c r="K68" i="7"/>
  <c r="J68" i="7"/>
  <c r="I68" i="7"/>
  <c r="H68" i="7"/>
  <c r="AG67" i="7"/>
  <c r="AF67" i="7"/>
  <c r="AE67" i="7"/>
  <c r="AD67" i="7"/>
  <c r="AC67" i="7"/>
  <c r="AB67" i="7"/>
  <c r="AA67" i="7"/>
  <c r="Z67" i="7"/>
  <c r="Y67" i="7"/>
  <c r="X67" i="7"/>
  <c r="W67" i="7"/>
  <c r="V67" i="7"/>
  <c r="M67" i="7"/>
  <c r="L67" i="7"/>
  <c r="K67" i="7"/>
  <c r="J67" i="7"/>
  <c r="I67" i="7"/>
  <c r="H67" i="7"/>
  <c r="AG66" i="7"/>
  <c r="AF66" i="7"/>
  <c r="AE66" i="7"/>
  <c r="AD66" i="7"/>
  <c r="AC66" i="7"/>
  <c r="AB66" i="7"/>
  <c r="AA66" i="7"/>
  <c r="Z66" i="7"/>
  <c r="Y66" i="7"/>
  <c r="X66" i="7"/>
  <c r="W66" i="7"/>
  <c r="V66" i="7"/>
  <c r="M66" i="7"/>
  <c r="L66" i="7"/>
  <c r="K66" i="7"/>
  <c r="J66" i="7"/>
  <c r="I66" i="7"/>
  <c r="H66" i="7"/>
  <c r="AG65" i="7"/>
  <c r="AF65" i="7"/>
  <c r="AE65" i="7"/>
  <c r="AD65" i="7"/>
  <c r="AC65" i="7"/>
  <c r="AB65" i="7"/>
  <c r="AA65" i="7"/>
  <c r="Z65" i="7"/>
  <c r="Y65" i="7"/>
  <c r="X65" i="7"/>
  <c r="W65" i="7"/>
  <c r="V65" i="7"/>
  <c r="M65" i="7"/>
  <c r="L65" i="7"/>
  <c r="K65" i="7"/>
  <c r="J65" i="7"/>
  <c r="I65" i="7"/>
  <c r="H65" i="7"/>
  <c r="AG64" i="7"/>
  <c r="AF64" i="7"/>
  <c r="AE64" i="7"/>
  <c r="AD64" i="7"/>
  <c r="AC64" i="7"/>
  <c r="AB64" i="7"/>
  <c r="AA64" i="7"/>
  <c r="Z64" i="7"/>
  <c r="Y64" i="7"/>
  <c r="X64" i="7"/>
  <c r="W64" i="7"/>
  <c r="V64" i="7"/>
  <c r="M64" i="7"/>
  <c r="L64" i="7"/>
  <c r="K64" i="7"/>
  <c r="J64" i="7"/>
  <c r="I64" i="7"/>
  <c r="H64" i="7"/>
  <c r="AG63" i="7"/>
  <c r="AF63" i="7"/>
  <c r="AE63" i="7"/>
  <c r="AD63" i="7"/>
  <c r="AC63" i="7"/>
  <c r="AB63" i="7"/>
  <c r="AA63" i="7"/>
  <c r="Z63" i="7"/>
  <c r="Y63" i="7"/>
  <c r="X63" i="7"/>
  <c r="W63" i="7"/>
  <c r="V63" i="7"/>
  <c r="M63" i="7"/>
  <c r="L63" i="7"/>
  <c r="K63" i="7"/>
  <c r="J63" i="7"/>
  <c r="I63" i="7"/>
  <c r="H63" i="7"/>
  <c r="AG62" i="7"/>
  <c r="AF62" i="7"/>
  <c r="AE62" i="7"/>
  <c r="AD62" i="7"/>
  <c r="AC62" i="7"/>
  <c r="AB62" i="7"/>
  <c r="AA62" i="7"/>
  <c r="Z62" i="7"/>
  <c r="Y62" i="7"/>
  <c r="X62" i="7"/>
  <c r="W62" i="7"/>
  <c r="V62" i="7"/>
  <c r="M62" i="7"/>
  <c r="L62" i="7"/>
  <c r="K62" i="7"/>
  <c r="J62" i="7"/>
  <c r="I62" i="7"/>
  <c r="H62" i="7"/>
  <c r="AG61" i="7"/>
  <c r="AF61" i="7"/>
  <c r="AE61" i="7"/>
  <c r="AD61" i="7"/>
  <c r="AC61" i="7"/>
  <c r="AB61" i="7"/>
  <c r="AA61" i="7"/>
  <c r="Z61" i="7"/>
  <c r="Y61" i="7"/>
  <c r="X61" i="7"/>
  <c r="W61" i="7"/>
  <c r="V61" i="7"/>
  <c r="M61" i="7"/>
  <c r="L61" i="7"/>
  <c r="K61" i="7"/>
  <c r="J61" i="7"/>
  <c r="I61" i="7"/>
  <c r="H61" i="7"/>
  <c r="AG60" i="7"/>
  <c r="AF60" i="7"/>
  <c r="AE60" i="7"/>
  <c r="AD60" i="7"/>
  <c r="AC60" i="7"/>
  <c r="AB60" i="7"/>
  <c r="AA60" i="7"/>
  <c r="Z60" i="7"/>
  <c r="Y60" i="7"/>
  <c r="X60" i="7"/>
  <c r="W60" i="7"/>
  <c r="V60" i="7"/>
  <c r="M60" i="7"/>
  <c r="L60" i="7"/>
  <c r="K60" i="7"/>
  <c r="J60" i="7"/>
  <c r="I60" i="7"/>
  <c r="H60" i="7"/>
  <c r="AG59" i="7"/>
  <c r="AF59" i="7"/>
  <c r="AE59" i="7"/>
  <c r="AD59" i="7"/>
  <c r="AC59" i="7"/>
  <c r="AB59" i="7"/>
  <c r="AA59" i="7"/>
  <c r="Z59" i="7"/>
  <c r="Y59" i="7"/>
  <c r="X59" i="7"/>
  <c r="W59" i="7"/>
  <c r="V59" i="7"/>
  <c r="M59" i="7"/>
  <c r="L59" i="7"/>
  <c r="K59" i="7"/>
  <c r="J59" i="7"/>
  <c r="I59" i="7"/>
  <c r="H59" i="7"/>
  <c r="AG58" i="7"/>
  <c r="AF58" i="7"/>
  <c r="AE58" i="7"/>
  <c r="AD58" i="7"/>
  <c r="AC58" i="7"/>
  <c r="AB58" i="7"/>
  <c r="AA58" i="7"/>
  <c r="Z58" i="7"/>
  <c r="Y58" i="7"/>
  <c r="X58" i="7"/>
  <c r="W58" i="7"/>
  <c r="V58" i="7"/>
  <c r="M58" i="7"/>
  <c r="L58" i="7"/>
  <c r="K58" i="7"/>
  <c r="J58" i="7"/>
  <c r="I58" i="7"/>
  <c r="H58" i="7"/>
  <c r="AG57" i="7"/>
  <c r="AF57" i="7"/>
  <c r="AE57" i="7"/>
  <c r="AD57" i="7"/>
  <c r="AC57" i="7"/>
  <c r="AB57" i="7"/>
  <c r="AA57" i="7"/>
  <c r="Z57" i="7"/>
  <c r="Y57" i="7"/>
  <c r="X57" i="7"/>
  <c r="W57" i="7"/>
  <c r="V57" i="7"/>
  <c r="M57" i="7"/>
  <c r="L57" i="7"/>
  <c r="K57" i="7"/>
  <c r="J57" i="7"/>
  <c r="I57" i="7"/>
  <c r="H57" i="7"/>
  <c r="AG56" i="7"/>
  <c r="AF56" i="7"/>
  <c r="AE56" i="7"/>
  <c r="AD56" i="7"/>
  <c r="AC56" i="7"/>
  <c r="AB56" i="7"/>
  <c r="AA56" i="7"/>
  <c r="Z56" i="7"/>
  <c r="Y56" i="7"/>
  <c r="X56" i="7"/>
  <c r="W56" i="7"/>
  <c r="V56" i="7"/>
  <c r="M56" i="7"/>
  <c r="L56" i="7"/>
  <c r="K56" i="7"/>
  <c r="J56" i="7"/>
  <c r="I56" i="7"/>
  <c r="H56" i="7"/>
  <c r="AG55" i="7"/>
  <c r="AF55" i="7"/>
  <c r="AE55" i="7"/>
  <c r="AD55" i="7"/>
  <c r="AC55" i="7"/>
  <c r="AB55" i="7"/>
  <c r="AA55" i="7"/>
  <c r="Z55" i="7"/>
  <c r="Y55" i="7"/>
  <c r="X55" i="7"/>
  <c r="W55" i="7"/>
  <c r="V55" i="7"/>
  <c r="M55" i="7"/>
  <c r="L55" i="7"/>
  <c r="K55" i="7"/>
  <c r="J55" i="7"/>
  <c r="I55" i="7"/>
  <c r="H55" i="7"/>
  <c r="AG54" i="7"/>
  <c r="AF54" i="7"/>
  <c r="AE54" i="7"/>
  <c r="AD54" i="7"/>
  <c r="AC54" i="7"/>
  <c r="AB54" i="7"/>
  <c r="AA54" i="7"/>
  <c r="Z54" i="7"/>
  <c r="Y54" i="7"/>
  <c r="X54" i="7"/>
  <c r="W54" i="7"/>
  <c r="V54" i="7"/>
  <c r="M54" i="7"/>
  <c r="L54" i="7"/>
  <c r="K54" i="7"/>
  <c r="J54" i="7"/>
  <c r="I54" i="7"/>
  <c r="H54" i="7"/>
  <c r="AG53" i="7"/>
  <c r="AF53" i="7"/>
  <c r="AE53" i="7"/>
  <c r="AD53" i="7"/>
  <c r="AC53" i="7"/>
  <c r="AB53" i="7"/>
  <c r="AA53" i="7"/>
  <c r="Z53" i="7"/>
  <c r="Y53" i="7"/>
  <c r="X53" i="7"/>
  <c r="W53" i="7"/>
  <c r="V53" i="7"/>
  <c r="M53" i="7"/>
  <c r="L53" i="7"/>
  <c r="K53" i="7"/>
  <c r="J53" i="7"/>
  <c r="I53" i="7"/>
  <c r="H53" i="7"/>
  <c r="AG52" i="7"/>
  <c r="AF52" i="7"/>
  <c r="AE52" i="7"/>
  <c r="AD52" i="7"/>
  <c r="AC52" i="7"/>
  <c r="AB52" i="7"/>
  <c r="AA52" i="7"/>
  <c r="Z52" i="7"/>
  <c r="Y52" i="7"/>
  <c r="X52" i="7"/>
  <c r="W52" i="7"/>
  <c r="V52" i="7"/>
  <c r="M52" i="7"/>
  <c r="L52" i="7"/>
  <c r="K52" i="7"/>
  <c r="J52" i="7"/>
  <c r="I52" i="7"/>
  <c r="H52" i="7"/>
  <c r="AG51" i="7"/>
  <c r="AF51" i="7"/>
  <c r="AE51" i="7"/>
  <c r="AD51" i="7"/>
  <c r="AC51" i="7"/>
  <c r="AB51" i="7"/>
  <c r="AA51" i="7"/>
  <c r="Z51" i="7"/>
  <c r="Y51" i="7"/>
  <c r="X51" i="7"/>
  <c r="W51" i="7"/>
  <c r="V51" i="7"/>
  <c r="M51" i="7"/>
  <c r="L51" i="7"/>
  <c r="K51" i="7"/>
  <c r="J51" i="7"/>
  <c r="I51" i="7"/>
  <c r="H51" i="7"/>
  <c r="AG50" i="7"/>
  <c r="AF50" i="7"/>
  <c r="AE50" i="7"/>
  <c r="AD50" i="7"/>
  <c r="AC50" i="7"/>
  <c r="AB50" i="7"/>
  <c r="AA50" i="7"/>
  <c r="Z50" i="7"/>
  <c r="Y50" i="7"/>
  <c r="X50" i="7"/>
  <c r="W50" i="7"/>
  <c r="V50" i="7"/>
  <c r="M50" i="7"/>
  <c r="L50" i="7"/>
  <c r="K50" i="7"/>
  <c r="J50" i="7"/>
  <c r="I50" i="7"/>
  <c r="H50" i="7"/>
  <c r="AG49" i="7"/>
  <c r="AF49" i="7"/>
  <c r="AE49" i="7"/>
  <c r="AD49" i="7"/>
  <c r="AC49" i="7"/>
  <c r="AB49" i="7"/>
  <c r="AA49" i="7"/>
  <c r="Z49" i="7"/>
  <c r="Y49" i="7"/>
  <c r="X49" i="7"/>
  <c r="W49" i="7"/>
  <c r="V49" i="7"/>
  <c r="M49" i="7"/>
  <c r="L49" i="7"/>
  <c r="K49" i="7"/>
  <c r="J49" i="7"/>
  <c r="I49" i="7"/>
  <c r="H49" i="7"/>
  <c r="AG48" i="7"/>
  <c r="AF48" i="7"/>
  <c r="AE48" i="7"/>
  <c r="AD48" i="7"/>
  <c r="AC48" i="7"/>
  <c r="AB48" i="7"/>
  <c r="AA48" i="7"/>
  <c r="Z48" i="7"/>
  <c r="Y48" i="7"/>
  <c r="X48" i="7"/>
  <c r="W48" i="7"/>
  <c r="V48" i="7"/>
  <c r="M48" i="7"/>
  <c r="L48" i="7"/>
  <c r="K48" i="7"/>
  <c r="J48" i="7"/>
  <c r="I48" i="7"/>
  <c r="H48" i="7"/>
  <c r="AG47" i="7"/>
  <c r="AF47" i="7"/>
  <c r="AE47" i="7"/>
  <c r="AD47" i="7"/>
  <c r="AC47" i="7"/>
  <c r="AB47" i="7"/>
  <c r="AA47" i="7"/>
  <c r="Z47" i="7"/>
  <c r="Y47" i="7"/>
  <c r="X47" i="7"/>
  <c r="W47" i="7"/>
  <c r="V47" i="7"/>
  <c r="M47" i="7"/>
  <c r="L47" i="7"/>
  <c r="K47" i="7"/>
  <c r="J47" i="7"/>
  <c r="I47" i="7"/>
  <c r="H47" i="7"/>
  <c r="AG46" i="7"/>
  <c r="AF46" i="7"/>
  <c r="AE46" i="7"/>
  <c r="AD46" i="7"/>
  <c r="AC46" i="7"/>
  <c r="AB46" i="7"/>
  <c r="AA46" i="7"/>
  <c r="Z46" i="7"/>
  <c r="Y46" i="7"/>
  <c r="X46" i="7"/>
  <c r="W46" i="7"/>
  <c r="V46" i="7"/>
  <c r="M46" i="7"/>
  <c r="L46" i="7"/>
  <c r="K46" i="7"/>
  <c r="J46" i="7"/>
  <c r="I46" i="7"/>
  <c r="H46" i="7"/>
  <c r="AG45" i="7"/>
  <c r="AF45" i="7"/>
  <c r="AE45" i="7"/>
  <c r="AD45" i="7"/>
  <c r="AC45" i="7"/>
  <c r="AB45" i="7"/>
  <c r="AA45" i="7"/>
  <c r="Z45" i="7"/>
  <c r="Y45" i="7"/>
  <c r="X45" i="7"/>
  <c r="W45" i="7"/>
  <c r="V45" i="7"/>
  <c r="M45" i="7"/>
  <c r="L45" i="7"/>
  <c r="K45" i="7"/>
  <c r="J45" i="7"/>
  <c r="I45" i="7"/>
  <c r="H45" i="7"/>
  <c r="AG44" i="7"/>
  <c r="AF44" i="7"/>
  <c r="AE44" i="7"/>
  <c r="AD44" i="7"/>
  <c r="AC44" i="7"/>
  <c r="AB44" i="7"/>
  <c r="AA44" i="7"/>
  <c r="Z44" i="7"/>
  <c r="Y44" i="7"/>
  <c r="X44" i="7"/>
  <c r="W44" i="7"/>
  <c r="V44" i="7"/>
  <c r="M44" i="7"/>
  <c r="L44" i="7"/>
  <c r="K44" i="7"/>
  <c r="J44" i="7"/>
  <c r="I44" i="7"/>
  <c r="H44" i="7"/>
  <c r="AG43" i="7"/>
  <c r="AF43" i="7"/>
  <c r="AE43" i="7"/>
  <c r="AD43" i="7"/>
  <c r="AC43" i="7"/>
  <c r="AB43" i="7"/>
  <c r="AA43" i="7"/>
  <c r="Z43" i="7"/>
  <c r="Y43" i="7"/>
  <c r="X43" i="7"/>
  <c r="W43" i="7"/>
  <c r="V43" i="7"/>
  <c r="M43" i="7"/>
  <c r="L43" i="7"/>
  <c r="K43" i="7"/>
  <c r="J43" i="7"/>
  <c r="I43" i="7"/>
  <c r="H43" i="7"/>
  <c r="AG42" i="7"/>
  <c r="AF42" i="7"/>
  <c r="AE42" i="7"/>
  <c r="AD42" i="7"/>
  <c r="AC42" i="7"/>
  <c r="AB42" i="7"/>
  <c r="AA42" i="7"/>
  <c r="Z42" i="7"/>
  <c r="Y42" i="7"/>
  <c r="X42" i="7"/>
  <c r="W42" i="7"/>
  <c r="V42" i="7"/>
  <c r="M42" i="7"/>
  <c r="L42" i="7"/>
  <c r="K42" i="7"/>
  <c r="J42" i="7"/>
  <c r="I42" i="7"/>
  <c r="H42" i="7"/>
  <c r="AG41" i="7"/>
  <c r="AF41" i="7"/>
  <c r="AE41" i="7"/>
  <c r="AD41" i="7"/>
  <c r="AC41" i="7"/>
  <c r="AB41" i="7"/>
  <c r="AA41" i="7"/>
  <c r="Z41" i="7"/>
  <c r="Y41" i="7"/>
  <c r="X41" i="7"/>
  <c r="W41" i="7"/>
  <c r="V41" i="7"/>
  <c r="M41" i="7"/>
  <c r="L41" i="7"/>
  <c r="K41" i="7"/>
  <c r="J41" i="7"/>
  <c r="I41" i="7"/>
  <c r="H41" i="7"/>
  <c r="AG40" i="7"/>
  <c r="AF40" i="7"/>
  <c r="AE40" i="7"/>
  <c r="AD40" i="7"/>
  <c r="AC40" i="7"/>
  <c r="AB40" i="7"/>
  <c r="AA40" i="7"/>
  <c r="Z40" i="7"/>
  <c r="Y40" i="7"/>
  <c r="X40" i="7"/>
  <c r="W40" i="7"/>
  <c r="V40" i="7"/>
  <c r="M40" i="7"/>
  <c r="L40" i="7"/>
  <c r="K40" i="7"/>
  <c r="J40" i="7"/>
  <c r="I40" i="7"/>
  <c r="H40" i="7"/>
  <c r="AG39" i="7"/>
  <c r="AF39" i="7"/>
  <c r="AE39" i="7"/>
  <c r="AD39" i="7"/>
  <c r="AC39" i="7"/>
  <c r="AB39" i="7"/>
  <c r="AA39" i="7"/>
  <c r="Z39" i="7"/>
  <c r="Y39" i="7"/>
  <c r="X39" i="7"/>
  <c r="W39" i="7"/>
  <c r="V39" i="7"/>
  <c r="M39" i="7"/>
  <c r="L39" i="7"/>
  <c r="K39" i="7"/>
  <c r="J39" i="7"/>
  <c r="I39" i="7"/>
  <c r="H39" i="7"/>
  <c r="AG38" i="7"/>
  <c r="AF38" i="7"/>
  <c r="AE38" i="7"/>
  <c r="AD38" i="7"/>
  <c r="AC38" i="7"/>
  <c r="AB38" i="7"/>
  <c r="AA38" i="7"/>
  <c r="Z38" i="7"/>
  <c r="Y38" i="7"/>
  <c r="X38" i="7"/>
  <c r="W38" i="7"/>
  <c r="V38" i="7"/>
  <c r="M38" i="7"/>
  <c r="L38" i="7"/>
  <c r="K38" i="7"/>
  <c r="J38" i="7"/>
  <c r="I38" i="7"/>
  <c r="H38" i="7"/>
  <c r="AG37" i="7"/>
  <c r="AF37" i="7"/>
  <c r="AE37" i="7"/>
  <c r="AD37" i="7"/>
  <c r="AC37" i="7"/>
  <c r="AB37" i="7"/>
  <c r="AA37" i="7"/>
  <c r="Z37" i="7"/>
  <c r="Y37" i="7"/>
  <c r="X37" i="7"/>
  <c r="W37" i="7"/>
  <c r="V37" i="7"/>
  <c r="M37" i="7"/>
  <c r="L37" i="7"/>
  <c r="K37" i="7"/>
  <c r="J37" i="7"/>
  <c r="I37" i="7"/>
  <c r="H37" i="7"/>
  <c r="AG36" i="7"/>
  <c r="AF36" i="7"/>
  <c r="AE36" i="7"/>
  <c r="AD36" i="7"/>
  <c r="AC36" i="7"/>
  <c r="AB36" i="7"/>
  <c r="AA36" i="7"/>
  <c r="Z36" i="7"/>
  <c r="Y36" i="7"/>
  <c r="X36" i="7"/>
  <c r="W36" i="7"/>
  <c r="V36" i="7"/>
  <c r="M36" i="7"/>
  <c r="L36" i="7"/>
  <c r="K36" i="7"/>
  <c r="J36" i="7"/>
  <c r="I36" i="7"/>
  <c r="H36" i="7"/>
  <c r="AG35" i="7"/>
  <c r="AF35" i="7"/>
  <c r="AE35" i="7"/>
  <c r="AD35" i="7"/>
  <c r="AC35" i="7"/>
  <c r="AB35" i="7"/>
  <c r="AA35" i="7"/>
  <c r="Z35" i="7"/>
  <c r="Y35" i="7"/>
  <c r="X35" i="7"/>
  <c r="W35" i="7"/>
  <c r="V35" i="7"/>
  <c r="M35" i="7"/>
  <c r="L35" i="7"/>
  <c r="K35" i="7"/>
  <c r="J35" i="7"/>
  <c r="I35" i="7"/>
  <c r="H35" i="7"/>
  <c r="AG34" i="7"/>
  <c r="AF34" i="7"/>
  <c r="AE34" i="7"/>
  <c r="AD34" i="7"/>
  <c r="AC34" i="7"/>
  <c r="AB34" i="7"/>
  <c r="AA34" i="7"/>
  <c r="Z34" i="7"/>
  <c r="Y34" i="7"/>
  <c r="X34" i="7"/>
  <c r="W34" i="7"/>
  <c r="V34" i="7"/>
  <c r="M34" i="7"/>
  <c r="L34" i="7"/>
  <c r="K34" i="7"/>
  <c r="J34" i="7"/>
  <c r="I34" i="7"/>
  <c r="H34" i="7"/>
  <c r="AG33" i="7"/>
  <c r="AF33" i="7"/>
  <c r="AE33" i="7"/>
  <c r="AD33" i="7"/>
  <c r="AC33" i="7"/>
  <c r="AB33" i="7"/>
  <c r="AA33" i="7"/>
  <c r="Z33" i="7"/>
  <c r="Y33" i="7"/>
  <c r="X33" i="7"/>
  <c r="W33" i="7"/>
  <c r="V33" i="7"/>
  <c r="M33" i="7"/>
  <c r="L33" i="7"/>
  <c r="K33" i="7"/>
  <c r="J33" i="7"/>
  <c r="I33" i="7"/>
  <c r="H33" i="7"/>
  <c r="AG32" i="7"/>
  <c r="AF32" i="7"/>
  <c r="AE32" i="7"/>
  <c r="AD32" i="7"/>
  <c r="AC32" i="7"/>
  <c r="AB32" i="7"/>
  <c r="AA32" i="7"/>
  <c r="Z32" i="7"/>
  <c r="Y32" i="7"/>
  <c r="X32" i="7"/>
  <c r="W32" i="7"/>
  <c r="V32" i="7"/>
  <c r="M32" i="7"/>
  <c r="L32" i="7"/>
  <c r="K32" i="7"/>
  <c r="J32" i="7"/>
  <c r="I32" i="7"/>
  <c r="H32" i="7"/>
  <c r="AG31" i="7"/>
  <c r="AF31" i="7"/>
  <c r="AE31" i="7"/>
  <c r="AD31" i="7"/>
  <c r="AC31" i="7"/>
  <c r="AB31" i="7"/>
  <c r="AA31" i="7"/>
  <c r="Z31" i="7"/>
  <c r="Y31" i="7"/>
  <c r="X31" i="7"/>
  <c r="W31" i="7"/>
  <c r="V31" i="7"/>
  <c r="M31" i="7"/>
  <c r="L31" i="7"/>
  <c r="K31" i="7"/>
  <c r="J31" i="7"/>
  <c r="I31" i="7"/>
  <c r="H31" i="7"/>
  <c r="AG30" i="7"/>
  <c r="AF30" i="7"/>
  <c r="AE30" i="7"/>
  <c r="AD30" i="7"/>
  <c r="AC30" i="7"/>
  <c r="AB30" i="7"/>
  <c r="AA30" i="7"/>
  <c r="Z30" i="7"/>
  <c r="Y30" i="7"/>
  <c r="X30" i="7"/>
  <c r="W30" i="7"/>
  <c r="V30" i="7"/>
  <c r="M30" i="7"/>
  <c r="L30" i="7"/>
  <c r="K30" i="7"/>
  <c r="J30" i="7"/>
  <c r="I30" i="7"/>
  <c r="H30" i="7"/>
  <c r="AG29" i="7"/>
  <c r="AF29" i="7"/>
  <c r="AE29" i="7"/>
  <c r="AD29" i="7"/>
  <c r="AC29" i="7"/>
  <c r="AB29" i="7"/>
  <c r="AA29" i="7"/>
  <c r="Z29" i="7"/>
  <c r="Y29" i="7"/>
  <c r="X29" i="7"/>
  <c r="W29" i="7"/>
  <c r="V29" i="7"/>
  <c r="M29" i="7"/>
  <c r="L29" i="7"/>
  <c r="K29" i="7"/>
  <c r="J29" i="7"/>
  <c r="I29" i="7"/>
  <c r="H29" i="7"/>
  <c r="AG28" i="7"/>
  <c r="AF28" i="7"/>
  <c r="AE28" i="7"/>
  <c r="AD28" i="7"/>
  <c r="AC28" i="7"/>
  <c r="AB28" i="7"/>
  <c r="AA28" i="7"/>
  <c r="Z28" i="7"/>
  <c r="Y28" i="7"/>
  <c r="X28" i="7"/>
  <c r="W28" i="7"/>
  <c r="V28" i="7"/>
  <c r="M28" i="7"/>
  <c r="L28" i="7"/>
  <c r="K28" i="7"/>
  <c r="J28" i="7"/>
  <c r="I28" i="7"/>
  <c r="H28" i="7"/>
  <c r="AG27" i="7"/>
  <c r="AF27" i="7"/>
  <c r="AE27" i="7"/>
  <c r="AD27" i="7"/>
  <c r="AC27" i="7"/>
  <c r="AB27" i="7"/>
  <c r="AA27" i="7"/>
  <c r="Z27" i="7"/>
  <c r="Y27" i="7"/>
  <c r="X27" i="7"/>
  <c r="W27" i="7"/>
  <c r="V27" i="7"/>
  <c r="M27" i="7"/>
  <c r="L27" i="7"/>
  <c r="K27" i="7"/>
  <c r="J27" i="7"/>
  <c r="I27" i="7"/>
  <c r="H27" i="7"/>
  <c r="AG26" i="7"/>
  <c r="AF26" i="7"/>
  <c r="AE26" i="7"/>
  <c r="AD26" i="7"/>
  <c r="AC26" i="7"/>
  <c r="AB26" i="7"/>
  <c r="AA26" i="7"/>
  <c r="Z26" i="7"/>
  <c r="Y26" i="7"/>
  <c r="X26" i="7"/>
  <c r="W26" i="7"/>
  <c r="V26" i="7"/>
  <c r="M26" i="7"/>
  <c r="L26" i="7"/>
  <c r="K26" i="7"/>
  <c r="J26" i="7"/>
  <c r="I26" i="7"/>
  <c r="H26" i="7"/>
  <c r="AG25" i="7"/>
  <c r="AF25" i="7"/>
  <c r="AE25" i="7"/>
  <c r="AD25" i="7"/>
  <c r="AC25" i="7"/>
  <c r="AB25" i="7"/>
  <c r="AA25" i="7"/>
  <c r="Z25" i="7"/>
  <c r="Y25" i="7"/>
  <c r="X25" i="7"/>
  <c r="W25" i="7"/>
  <c r="V25" i="7"/>
  <c r="M25" i="7"/>
  <c r="L25" i="7"/>
  <c r="K25" i="7"/>
  <c r="J25" i="7"/>
  <c r="I25" i="7"/>
  <c r="H25" i="7"/>
  <c r="AG24" i="7"/>
  <c r="AF24" i="7"/>
  <c r="AE24" i="7"/>
  <c r="AD24" i="7"/>
  <c r="AC24" i="7"/>
  <c r="AB24" i="7"/>
  <c r="AA24" i="7"/>
  <c r="Z24" i="7"/>
  <c r="Y24" i="7"/>
  <c r="X24" i="7"/>
  <c r="W24" i="7"/>
  <c r="V24" i="7"/>
  <c r="M24" i="7"/>
  <c r="L24" i="7"/>
  <c r="K24" i="7"/>
  <c r="J24" i="7"/>
  <c r="I24" i="7"/>
  <c r="H24" i="7"/>
  <c r="AG23" i="7"/>
  <c r="AF23" i="7"/>
  <c r="AE23" i="7"/>
  <c r="AD23" i="7"/>
  <c r="AC23" i="7"/>
  <c r="AB23" i="7"/>
  <c r="AA23" i="7"/>
  <c r="Z23" i="7"/>
  <c r="Y23" i="7"/>
  <c r="X23" i="7"/>
  <c r="W23" i="7"/>
  <c r="V23" i="7"/>
  <c r="M23" i="7"/>
  <c r="L23" i="7"/>
  <c r="K23" i="7"/>
  <c r="J23" i="7"/>
  <c r="I23" i="7"/>
  <c r="H23" i="7"/>
  <c r="AG22" i="7"/>
  <c r="AF22" i="7"/>
  <c r="AE22" i="7"/>
  <c r="AD22" i="7"/>
  <c r="AC22" i="7"/>
  <c r="AB22" i="7"/>
  <c r="AA22" i="7"/>
  <c r="Z22" i="7"/>
  <c r="Y22" i="7"/>
  <c r="X22" i="7"/>
  <c r="W22" i="7"/>
  <c r="V22" i="7"/>
  <c r="M22" i="7"/>
  <c r="L22" i="7"/>
  <c r="K22" i="7"/>
  <c r="J22" i="7"/>
  <c r="I22" i="7"/>
  <c r="H22" i="7"/>
  <c r="AG21" i="7"/>
  <c r="AF21" i="7"/>
  <c r="AE21" i="7"/>
  <c r="AD21" i="7"/>
  <c r="AC21" i="7"/>
  <c r="AB21" i="7"/>
  <c r="AA21" i="7"/>
  <c r="Z21" i="7"/>
  <c r="Y21" i="7"/>
  <c r="X21" i="7"/>
  <c r="W21" i="7"/>
  <c r="V21" i="7"/>
  <c r="M21" i="7"/>
  <c r="L21" i="7"/>
  <c r="K21" i="7"/>
  <c r="J21" i="7"/>
  <c r="I21" i="7"/>
  <c r="H21" i="7"/>
  <c r="AG20" i="7"/>
  <c r="AF20" i="7"/>
  <c r="AE20" i="7"/>
  <c r="AD20" i="7"/>
  <c r="AC20" i="7"/>
  <c r="AB20" i="7"/>
  <c r="AA20" i="7"/>
  <c r="Z20" i="7"/>
  <c r="Y20" i="7"/>
  <c r="X20" i="7"/>
  <c r="W20" i="7"/>
  <c r="V20" i="7"/>
  <c r="M20" i="7"/>
  <c r="L20" i="7"/>
  <c r="K20" i="7"/>
  <c r="J20" i="7"/>
  <c r="I20" i="7"/>
  <c r="H20" i="7"/>
  <c r="AG19" i="7"/>
  <c r="AF19" i="7"/>
  <c r="AE19" i="7"/>
  <c r="AD19" i="7"/>
  <c r="AC19" i="7"/>
  <c r="AB19" i="7"/>
  <c r="AA19" i="7"/>
  <c r="Z19" i="7"/>
  <c r="Y19" i="7"/>
  <c r="X19" i="7"/>
  <c r="W19" i="7"/>
  <c r="V19" i="7"/>
  <c r="M19" i="7"/>
  <c r="L19" i="7"/>
  <c r="K19" i="7"/>
  <c r="J19" i="7"/>
  <c r="I19" i="7"/>
  <c r="H19" i="7"/>
  <c r="AG18" i="7"/>
  <c r="AF18" i="7"/>
  <c r="AE18" i="7"/>
  <c r="AD18" i="7"/>
  <c r="AC18" i="7"/>
  <c r="AB18" i="7"/>
  <c r="AA18" i="7"/>
  <c r="Z18" i="7"/>
  <c r="Y18" i="7"/>
  <c r="X18" i="7"/>
  <c r="W18" i="7"/>
  <c r="V18" i="7"/>
  <c r="M18" i="7"/>
  <c r="L18" i="7"/>
  <c r="K18" i="7"/>
  <c r="J18" i="7"/>
  <c r="I18" i="7"/>
  <c r="H18" i="7"/>
  <c r="AG17" i="7"/>
  <c r="AF17" i="7"/>
  <c r="AE17" i="7"/>
  <c r="AD17" i="7"/>
  <c r="AC17" i="7"/>
  <c r="AB17" i="7"/>
  <c r="AA17" i="7"/>
  <c r="Z17" i="7"/>
  <c r="Y17" i="7"/>
  <c r="X17" i="7"/>
  <c r="W17" i="7"/>
  <c r="V17" i="7"/>
  <c r="M17" i="7"/>
  <c r="L17" i="7"/>
  <c r="K17" i="7"/>
  <c r="J17" i="7"/>
  <c r="I17" i="7"/>
  <c r="H17" i="7"/>
  <c r="AG16" i="7"/>
  <c r="AF16" i="7"/>
  <c r="AE16" i="7"/>
  <c r="AD16" i="7"/>
  <c r="AC16" i="7"/>
  <c r="AB16" i="7"/>
  <c r="AA16" i="7"/>
  <c r="Z16" i="7"/>
  <c r="Y16" i="7"/>
  <c r="X16" i="7"/>
  <c r="W16" i="7"/>
  <c r="V16" i="7"/>
  <c r="M16" i="7"/>
  <c r="L16" i="7"/>
  <c r="K16" i="7"/>
  <c r="J16" i="7"/>
  <c r="I16" i="7"/>
  <c r="H16" i="7"/>
  <c r="AG15" i="7"/>
  <c r="AF15" i="7"/>
  <c r="AE15" i="7"/>
  <c r="AD15" i="7"/>
  <c r="AC15" i="7"/>
  <c r="AB15" i="7"/>
  <c r="AA15" i="7"/>
  <c r="Z15" i="7"/>
  <c r="Y15" i="7"/>
  <c r="X15" i="7"/>
  <c r="W15" i="7"/>
  <c r="V15" i="7"/>
  <c r="M15" i="7"/>
  <c r="L15" i="7"/>
  <c r="K15" i="7"/>
  <c r="J15" i="7"/>
  <c r="I15" i="7"/>
  <c r="H15" i="7"/>
  <c r="AG14" i="7"/>
  <c r="AF14" i="7"/>
  <c r="AE14" i="7"/>
  <c r="AD14" i="7"/>
  <c r="AC14" i="7"/>
  <c r="AB14" i="7"/>
  <c r="AA14" i="7"/>
  <c r="Z14" i="7"/>
  <c r="Y14" i="7"/>
  <c r="X14" i="7"/>
  <c r="W14" i="7"/>
  <c r="V14" i="7"/>
  <c r="M14" i="7"/>
  <c r="L14" i="7"/>
  <c r="K14" i="7"/>
  <c r="J14" i="7"/>
  <c r="I14" i="7"/>
  <c r="H14" i="7"/>
  <c r="AG13" i="7"/>
  <c r="AF13" i="7"/>
  <c r="AE13" i="7"/>
  <c r="AD13" i="7"/>
  <c r="AC13" i="7"/>
  <c r="AB13" i="7"/>
  <c r="AA13" i="7"/>
  <c r="Z13" i="7"/>
  <c r="Y13" i="7"/>
  <c r="X13" i="7"/>
  <c r="W13" i="7"/>
  <c r="V13" i="7"/>
  <c r="M13" i="7"/>
  <c r="L13" i="7"/>
  <c r="K13" i="7"/>
  <c r="J13" i="7"/>
  <c r="I13" i="7"/>
  <c r="H13" i="7"/>
  <c r="AG12" i="7"/>
  <c r="AF12" i="7"/>
  <c r="AE12" i="7"/>
  <c r="AD12" i="7"/>
  <c r="AC12" i="7"/>
  <c r="AB12" i="7"/>
  <c r="AA12" i="7"/>
  <c r="Z12" i="7"/>
  <c r="Y12" i="7"/>
  <c r="X12" i="7"/>
  <c r="W12" i="7"/>
  <c r="V12" i="7"/>
  <c r="M12" i="7"/>
  <c r="L12" i="7"/>
  <c r="K12" i="7"/>
  <c r="J12" i="7"/>
  <c r="I12" i="7"/>
  <c r="H12" i="7"/>
  <c r="AG11" i="7"/>
  <c r="AF11" i="7"/>
  <c r="AE11" i="7"/>
  <c r="AD11" i="7"/>
  <c r="AC11" i="7"/>
  <c r="AB11" i="7"/>
  <c r="AA11" i="7"/>
  <c r="Z11" i="7"/>
  <c r="Y11" i="7"/>
  <c r="X11" i="7"/>
  <c r="W11" i="7"/>
  <c r="V11" i="7"/>
  <c r="M11" i="7"/>
  <c r="L11" i="7"/>
  <c r="K11" i="7"/>
  <c r="J11" i="7"/>
  <c r="I11" i="7"/>
  <c r="H11" i="7"/>
  <c r="AG10" i="7"/>
  <c r="AF10" i="7"/>
  <c r="AE10" i="7"/>
  <c r="AD10" i="7"/>
  <c r="AC10" i="7"/>
  <c r="AB10" i="7"/>
  <c r="AA10" i="7"/>
  <c r="Z10" i="7"/>
  <c r="Y10" i="7"/>
  <c r="X10" i="7"/>
  <c r="W10" i="7"/>
  <c r="V10" i="7"/>
  <c r="M10" i="7"/>
  <c r="L10" i="7"/>
  <c r="K10" i="7"/>
  <c r="J10" i="7"/>
  <c r="I10" i="7"/>
  <c r="H10" i="7"/>
  <c r="AG9" i="7"/>
  <c r="AF9" i="7"/>
  <c r="AE9" i="7"/>
  <c r="AD9" i="7"/>
  <c r="AC9" i="7"/>
  <c r="AB9" i="7"/>
  <c r="AA9" i="7"/>
  <c r="Z9" i="7"/>
  <c r="Y9" i="7"/>
  <c r="X9" i="7"/>
  <c r="W9" i="7"/>
  <c r="V9" i="7"/>
  <c r="M9" i="7"/>
  <c r="L9" i="7"/>
  <c r="K9" i="7"/>
  <c r="J9" i="7"/>
  <c r="I9" i="7"/>
  <c r="H9" i="7"/>
  <c r="AG8" i="7"/>
  <c r="AF8" i="7"/>
  <c r="AE8" i="7"/>
  <c r="AD8" i="7"/>
  <c r="AC8" i="7"/>
  <c r="AB8" i="7"/>
  <c r="AA8" i="7"/>
  <c r="Z8" i="7"/>
  <c r="Y8" i="7"/>
  <c r="X8" i="7"/>
  <c r="W8" i="7"/>
  <c r="V8" i="7"/>
  <c r="M8" i="7"/>
  <c r="L8" i="7"/>
  <c r="K8" i="7"/>
  <c r="J8" i="7"/>
  <c r="I8" i="7"/>
  <c r="H8" i="7"/>
  <c r="AG7" i="7"/>
  <c r="AF7" i="7"/>
  <c r="AE7" i="7"/>
  <c r="AD7" i="7"/>
  <c r="AC7" i="7"/>
  <c r="AB7" i="7"/>
  <c r="AA7" i="7"/>
  <c r="Z7" i="7"/>
  <c r="Y7" i="7"/>
  <c r="X7" i="7"/>
  <c r="W7" i="7"/>
  <c r="V7" i="7"/>
  <c r="M7" i="7"/>
  <c r="L7" i="7"/>
  <c r="K7" i="7"/>
  <c r="J7" i="7"/>
  <c r="I7" i="7"/>
  <c r="H7" i="7"/>
  <c r="AG6" i="7"/>
  <c r="AF6" i="7"/>
  <c r="AE6" i="7"/>
  <c r="AD6" i="7"/>
  <c r="AC6" i="7"/>
  <c r="AB6" i="7"/>
  <c r="AA6" i="7"/>
  <c r="Z6" i="7"/>
  <c r="Y6" i="7"/>
  <c r="X6" i="7"/>
  <c r="W6" i="7"/>
  <c r="V6" i="7"/>
  <c r="M6" i="7"/>
  <c r="L6" i="7"/>
  <c r="K6" i="7"/>
  <c r="J6" i="7"/>
  <c r="I6" i="7"/>
  <c r="H6" i="7"/>
  <c r="AG5" i="7"/>
  <c r="AF5" i="7"/>
  <c r="AE5" i="7"/>
  <c r="AD5" i="7"/>
  <c r="AC5" i="7"/>
  <c r="AB5" i="7"/>
  <c r="AA5" i="7"/>
  <c r="Z5" i="7"/>
  <c r="Y5" i="7"/>
  <c r="X5" i="7"/>
  <c r="W5" i="7"/>
  <c r="V5" i="7"/>
  <c r="M5" i="7"/>
  <c r="L5" i="7"/>
  <c r="K5" i="7"/>
  <c r="J5" i="7"/>
  <c r="I5" i="7"/>
  <c r="H5" i="7"/>
  <c r="AG4" i="7"/>
  <c r="AF4" i="7"/>
  <c r="AE4" i="7"/>
  <c r="AD4" i="7"/>
  <c r="AC4" i="7"/>
  <c r="AB4" i="7"/>
  <c r="AA4" i="7"/>
  <c r="Z4" i="7"/>
  <c r="Y4" i="7"/>
  <c r="X4" i="7"/>
  <c r="W4" i="7"/>
  <c r="V4" i="7"/>
  <c r="M4" i="7"/>
  <c r="L4" i="7"/>
  <c r="K4" i="7"/>
  <c r="J4" i="7"/>
  <c r="I4" i="7"/>
  <c r="H4" i="7"/>
  <c r="F277" i="7"/>
  <c r="E277" i="7"/>
  <c r="D277" i="7"/>
  <c r="C277" i="7"/>
  <c r="B277" i="7"/>
  <c r="A277" i="7"/>
  <c r="F276" i="7"/>
  <c r="E276" i="7"/>
  <c r="D276" i="7"/>
  <c r="C276" i="7"/>
  <c r="B276" i="7"/>
  <c r="A276" i="7"/>
  <c r="F275" i="7"/>
  <c r="E275" i="7"/>
  <c r="D275" i="7"/>
  <c r="C275" i="7"/>
  <c r="B275" i="7"/>
  <c r="A275" i="7"/>
  <c r="F274" i="7"/>
  <c r="E274" i="7"/>
  <c r="D274" i="7"/>
  <c r="C274" i="7"/>
  <c r="B274" i="7"/>
  <c r="A274" i="7"/>
  <c r="F273" i="7"/>
  <c r="E273" i="7"/>
  <c r="D273" i="7"/>
  <c r="C273" i="7"/>
  <c r="B273" i="7"/>
  <c r="A273" i="7"/>
  <c r="F272" i="7"/>
  <c r="E272" i="7"/>
  <c r="D272" i="7"/>
  <c r="C272" i="7"/>
  <c r="B272" i="7"/>
  <c r="A272" i="7"/>
  <c r="F271" i="7"/>
  <c r="E271" i="7"/>
  <c r="D271" i="7"/>
  <c r="C271" i="7"/>
  <c r="B271" i="7"/>
  <c r="A271" i="7"/>
  <c r="F270" i="7"/>
  <c r="E270" i="7"/>
  <c r="D270" i="7"/>
  <c r="C270" i="7"/>
  <c r="B270" i="7"/>
  <c r="A270" i="7"/>
  <c r="F269" i="7"/>
  <c r="E269" i="7"/>
  <c r="D269" i="7"/>
  <c r="C269" i="7"/>
  <c r="B269" i="7"/>
  <c r="A269" i="7"/>
  <c r="F268" i="7"/>
  <c r="E268" i="7"/>
  <c r="D268" i="7"/>
  <c r="C268" i="7"/>
  <c r="B268" i="7"/>
  <c r="A268" i="7"/>
  <c r="F267" i="7"/>
  <c r="E267" i="7"/>
  <c r="D267" i="7"/>
  <c r="C267" i="7"/>
  <c r="B267" i="7"/>
  <c r="A267" i="7"/>
  <c r="F266" i="7"/>
  <c r="E266" i="7"/>
  <c r="D266" i="7"/>
  <c r="C266" i="7"/>
  <c r="B266" i="7"/>
  <c r="A266" i="7"/>
  <c r="F265" i="7"/>
  <c r="E265" i="7"/>
  <c r="D265" i="7"/>
  <c r="C265" i="7"/>
  <c r="B265" i="7"/>
  <c r="A265" i="7"/>
  <c r="F264" i="7"/>
  <c r="E264" i="7"/>
  <c r="D264" i="7"/>
  <c r="C264" i="7"/>
  <c r="B264" i="7"/>
  <c r="A264" i="7"/>
  <c r="F263" i="7"/>
  <c r="E263" i="7"/>
  <c r="D263" i="7"/>
  <c r="C263" i="7"/>
  <c r="B263" i="7"/>
  <c r="A263" i="7"/>
  <c r="F262" i="7"/>
  <c r="E262" i="7"/>
  <c r="D262" i="7"/>
  <c r="C262" i="7"/>
  <c r="B262" i="7"/>
  <c r="A262" i="7"/>
  <c r="F261" i="7"/>
  <c r="E261" i="7"/>
  <c r="D261" i="7"/>
  <c r="C261" i="7"/>
  <c r="B261" i="7"/>
  <c r="A261" i="7"/>
  <c r="F260" i="7"/>
  <c r="E260" i="7"/>
  <c r="D260" i="7"/>
  <c r="C260" i="7"/>
  <c r="B260" i="7"/>
  <c r="A260" i="7"/>
  <c r="F259" i="7"/>
  <c r="E259" i="7"/>
  <c r="D259" i="7"/>
  <c r="C259" i="7"/>
  <c r="B259" i="7"/>
  <c r="A259" i="7"/>
  <c r="F258" i="7"/>
  <c r="E258" i="7"/>
  <c r="D258" i="7"/>
  <c r="C258" i="7"/>
  <c r="B258" i="7"/>
  <c r="A258" i="7"/>
  <c r="F257" i="7"/>
  <c r="E257" i="7"/>
  <c r="D257" i="7"/>
  <c r="C257" i="7"/>
  <c r="B257" i="7"/>
  <c r="A257" i="7"/>
  <c r="F256" i="7"/>
  <c r="E256" i="7"/>
  <c r="D256" i="7"/>
  <c r="C256" i="7"/>
  <c r="B256" i="7"/>
  <c r="A256" i="7"/>
  <c r="F255" i="7"/>
  <c r="E255" i="7"/>
  <c r="D255" i="7"/>
  <c r="C255" i="7"/>
  <c r="B255" i="7"/>
  <c r="A255" i="7"/>
  <c r="F254" i="7"/>
  <c r="E254" i="7"/>
  <c r="D254" i="7"/>
  <c r="C254" i="7"/>
  <c r="B254" i="7"/>
  <c r="A254" i="7"/>
  <c r="F253" i="7"/>
  <c r="E253" i="7"/>
  <c r="D253" i="7"/>
  <c r="C253" i="7"/>
  <c r="B253" i="7"/>
  <c r="A253" i="7"/>
  <c r="F252" i="7"/>
  <c r="E252" i="7"/>
  <c r="D252" i="7"/>
  <c r="C252" i="7"/>
  <c r="B252" i="7"/>
  <c r="A252" i="7"/>
  <c r="F251" i="7"/>
  <c r="E251" i="7"/>
  <c r="D251" i="7"/>
  <c r="C251" i="7"/>
  <c r="B251" i="7"/>
  <c r="A251" i="7"/>
  <c r="F250" i="7"/>
  <c r="E250" i="7"/>
  <c r="D250" i="7"/>
  <c r="C250" i="7"/>
  <c r="B250" i="7"/>
  <c r="A250" i="7"/>
  <c r="F249" i="7"/>
  <c r="E249" i="7"/>
  <c r="D249" i="7"/>
  <c r="C249" i="7"/>
  <c r="B249" i="7"/>
  <c r="A249" i="7"/>
  <c r="F248" i="7"/>
  <c r="E248" i="7"/>
  <c r="D248" i="7"/>
  <c r="C248" i="7"/>
  <c r="B248" i="7"/>
  <c r="A248" i="7"/>
  <c r="F247" i="7"/>
  <c r="E247" i="7"/>
  <c r="D247" i="7"/>
  <c r="C247" i="7"/>
  <c r="B247" i="7"/>
  <c r="A247" i="7"/>
  <c r="F246" i="7"/>
  <c r="E246" i="7"/>
  <c r="D246" i="7"/>
  <c r="C246" i="7"/>
  <c r="B246" i="7"/>
  <c r="A246" i="7"/>
  <c r="F245" i="7"/>
  <c r="E245" i="7"/>
  <c r="D245" i="7"/>
  <c r="C245" i="7"/>
  <c r="B245" i="7"/>
  <c r="A245" i="7"/>
  <c r="F244" i="7"/>
  <c r="E244" i="7"/>
  <c r="D244" i="7"/>
  <c r="C244" i="7"/>
  <c r="B244" i="7"/>
  <c r="A244" i="7"/>
  <c r="F243" i="7"/>
  <c r="E243" i="7"/>
  <c r="D243" i="7"/>
  <c r="C243" i="7"/>
  <c r="B243" i="7"/>
  <c r="A243" i="7"/>
  <c r="F242" i="7"/>
  <c r="E242" i="7"/>
  <c r="D242" i="7"/>
  <c r="C242" i="7"/>
  <c r="B242" i="7"/>
  <c r="A242" i="7"/>
  <c r="F241" i="7"/>
  <c r="E241" i="7"/>
  <c r="D241" i="7"/>
  <c r="C241" i="7"/>
  <c r="B241" i="7"/>
  <c r="A241" i="7"/>
  <c r="F240" i="7"/>
  <c r="E240" i="7"/>
  <c r="D240" i="7"/>
  <c r="C240" i="7"/>
  <c r="B240" i="7"/>
  <c r="A240" i="7"/>
  <c r="F239" i="7"/>
  <c r="E239" i="7"/>
  <c r="D239" i="7"/>
  <c r="C239" i="7"/>
  <c r="B239" i="7"/>
  <c r="A239" i="7"/>
  <c r="F238" i="7"/>
  <c r="E238" i="7"/>
  <c r="D238" i="7"/>
  <c r="C238" i="7"/>
  <c r="B238" i="7"/>
  <c r="A238" i="7"/>
  <c r="F237" i="7"/>
  <c r="E237" i="7"/>
  <c r="D237" i="7"/>
  <c r="C237" i="7"/>
  <c r="B237" i="7"/>
  <c r="A237" i="7"/>
  <c r="F236" i="7"/>
  <c r="E236" i="7"/>
  <c r="D236" i="7"/>
  <c r="C236" i="7"/>
  <c r="B236" i="7"/>
  <c r="A236" i="7"/>
  <c r="F235" i="7"/>
  <c r="E235" i="7"/>
  <c r="D235" i="7"/>
  <c r="C235" i="7"/>
  <c r="B235" i="7"/>
  <c r="A235" i="7"/>
  <c r="F234" i="7"/>
  <c r="E234" i="7"/>
  <c r="D234" i="7"/>
  <c r="C234" i="7"/>
  <c r="B234" i="7"/>
  <c r="A234" i="7"/>
  <c r="F233" i="7"/>
  <c r="E233" i="7"/>
  <c r="D233" i="7"/>
  <c r="C233" i="7"/>
  <c r="B233" i="7"/>
  <c r="A233" i="7"/>
  <c r="F232" i="7"/>
  <c r="E232" i="7"/>
  <c r="D232" i="7"/>
  <c r="C232" i="7"/>
  <c r="B232" i="7"/>
  <c r="A232" i="7"/>
  <c r="F231" i="7"/>
  <c r="E231" i="7"/>
  <c r="D231" i="7"/>
  <c r="C231" i="7"/>
  <c r="B231" i="7"/>
  <c r="A231" i="7"/>
  <c r="F230" i="7"/>
  <c r="E230" i="7"/>
  <c r="D230" i="7"/>
  <c r="C230" i="7"/>
  <c r="B230" i="7"/>
  <c r="A230" i="7"/>
  <c r="F229" i="7"/>
  <c r="E229" i="7"/>
  <c r="D229" i="7"/>
  <c r="C229" i="7"/>
  <c r="B229" i="7"/>
  <c r="A229" i="7"/>
  <c r="F228" i="7"/>
  <c r="E228" i="7"/>
  <c r="D228" i="7"/>
  <c r="C228" i="7"/>
  <c r="B228" i="7"/>
  <c r="A228" i="7"/>
  <c r="F227" i="7"/>
  <c r="E227" i="7"/>
  <c r="D227" i="7"/>
  <c r="C227" i="7"/>
  <c r="B227" i="7"/>
  <c r="A227" i="7"/>
  <c r="F226" i="7"/>
  <c r="E226" i="7"/>
  <c r="D226" i="7"/>
  <c r="C226" i="7"/>
  <c r="B226" i="7"/>
  <c r="A226" i="7"/>
  <c r="F225" i="7"/>
  <c r="E225" i="7"/>
  <c r="D225" i="7"/>
  <c r="C225" i="7"/>
  <c r="B225" i="7"/>
  <c r="A225" i="7"/>
  <c r="F224" i="7"/>
  <c r="E224" i="7"/>
  <c r="D224" i="7"/>
  <c r="C224" i="7"/>
  <c r="B224" i="7"/>
  <c r="A224" i="7"/>
  <c r="F223" i="7"/>
  <c r="E223" i="7"/>
  <c r="D223" i="7"/>
  <c r="C223" i="7"/>
  <c r="B223" i="7"/>
  <c r="A223" i="7"/>
  <c r="F222" i="7"/>
  <c r="E222" i="7"/>
  <c r="D222" i="7"/>
  <c r="C222" i="7"/>
  <c r="B222" i="7"/>
  <c r="A222" i="7"/>
  <c r="F221" i="7"/>
  <c r="E221" i="7"/>
  <c r="D221" i="7"/>
  <c r="C221" i="7"/>
  <c r="B221" i="7"/>
  <c r="A221" i="7"/>
  <c r="F220" i="7"/>
  <c r="E220" i="7"/>
  <c r="D220" i="7"/>
  <c r="C220" i="7"/>
  <c r="B220" i="7"/>
  <c r="A220" i="7"/>
  <c r="F219" i="7"/>
  <c r="E219" i="7"/>
  <c r="D219" i="7"/>
  <c r="C219" i="7"/>
  <c r="B219" i="7"/>
  <c r="A219" i="7"/>
  <c r="F218" i="7"/>
  <c r="E218" i="7"/>
  <c r="D218" i="7"/>
  <c r="C218" i="7"/>
  <c r="B218" i="7"/>
  <c r="A218" i="7"/>
  <c r="F217" i="7"/>
  <c r="E217" i="7"/>
  <c r="D217" i="7"/>
  <c r="C217" i="7"/>
  <c r="B217" i="7"/>
  <c r="A217" i="7"/>
  <c r="F216" i="7"/>
  <c r="E216" i="7"/>
  <c r="D216" i="7"/>
  <c r="C216" i="7"/>
  <c r="B216" i="7"/>
  <c r="A216" i="7"/>
  <c r="F215" i="7"/>
  <c r="E215" i="7"/>
  <c r="D215" i="7"/>
  <c r="C215" i="7"/>
  <c r="B215" i="7"/>
  <c r="A215" i="7"/>
  <c r="F214" i="7"/>
  <c r="E214" i="7"/>
  <c r="D214" i="7"/>
  <c r="C214" i="7"/>
  <c r="B214" i="7"/>
  <c r="A214" i="7"/>
  <c r="F213" i="7"/>
  <c r="E213" i="7"/>
  <c r="D213" i="7"/>
  <c r="C213" i="7"/>
  <c r="B213" i="7"/>
  <c r="A213" i="7"/>
  <c r="F212" i="7"/>
  <c r="E212" i="7"/>
  <c r="D212" i="7"/>
  <c r="C212" i="7"/>
  <c r="B212" i="7"/>
  <c r="A212" i="7"/>
  <c r="F211" i="7"/>
  <c r="E211" i="7"/>
  <c r="D211" i="7"/>
  <c r="C211" i="7"/>
  <c r="B211" i="7"/>
  <c r="A211" i="7"/>
  <c r="F210" i="7"/>
  <c r="E210" i="7"/>
  <c r="D210" i="7"/>
  <c r="C210" i="7"/>
  <c r="B210" i="7"/>
  <c r="A210" i="7"/>
  <c r="F209" i="7"/>
  <c r="E209" i="7"/>
  <c r="D209" i="7"/>
  <c r="C209" i="7"/>
  <c r="B209" i="7"/>
  <c r="A209" i="7"/>
  <c r="F208" i="7"/>
  <c r="E208" i="7"/>
  <c r="D208" i="7"/>
  <c r="C208" i="7"/>
  <c r="B208" i="7"/>
  <c r="A208" i="7"/>
  <c r="F207" i="7"/>
  <c r="E207" i="7"/>
  <c r="D207" i="7"/>
  <c r="C207" i="7"/>
  <c r="B207" i="7"/>
  <c r="A207" i="7"/>
  <c r="F206" i="7"/>
  <c r="E206" i="7"/>
  <c r="D206" i="7"/>
  <c r="C206" i="7"/>
  <c r="B206" i="7"/>
  <c r="A206" i="7"/>
  <c r="F205" i="7"/>
  <c r="E205" i="7"/>
  <c r="D205" i="7"/>
  <c r="C205" i="7"/>
  <c r="B205" i="7"/>
  <c r="A205" i="7"/>
  <c r="F204" i="7"/>
  <c r="E204" i="7"/>
  <c r="D204" i="7"/>
  <c r="C204" i="7"/>
  <c r="B204" i="7"/>
  <c r="A204" i="7"/>
  <c r="F203" i="7"/>
  <c r="E203" i="7"/>
  <c r="D203" i="7"/>
  <c r="C203" i="7"/>
  <c r="B203" i="7"/>
  <c r="A203" i="7"/>
  <c r="F202" i="7"/>
  <c r="E202" i="7"/>
  <c r="D202" i="7"/>
  <c r="C202" i="7"/>
  <c r="B202" i="7"/>
  <c r="A202" i="7"/>
  <c r="F201" i="7"/>
  <c r="E201" i="7"/>
  <c r="D201" i="7"/>
  <c r="C201" i="7"/>
  <c r="B201" i="7"/>
  <c r="A201" i="7"/>
  <c r="F200" i="7"/>
  <c r="E200" i="7"/>
  <c r="D200" i="7"/>
  <c r="C200" i="7"/>
  <c r="B200" i="7"/>
  <c r="A200" i="7"/>
  <c r="F199" i="7"/>
  <c r="E199" i="7"/>
  <c r="D199" i="7"/>
  <c r="C199" i="7"/>
  <c r="B199" i="7"/>
  <c r="A199" i="7"/>
  <c r="F198" i="7"/>
  <c r="E198" i="7"/>
  <c r="D198" i="7"/>
  <c r="C198" i="7"/>
  <c r="B198" i="7"/>
  <c r="A198" i="7"/>
  <c r="F197" i="7"/>
  <c r="E197" i="7"/>
  <c r="D197" i="7"/>
  <c r="C197" i="7"/>
  <c r="B197" i="7"/>
  <c r="A197" i="7"/>
  <c r="F196" i="7"/>
  <c r="E196" i="7"/>
  <c r="D196" i="7"/>
  <c r="C196" i="7"/>
  <c r="B196" i="7"/>
  <c r="A196" i="7"/>
  <c r="F195" i="7"/>
  <c r="E195" i="7"/>
  <c r="D195" i="7"/>
  <c r="C195" i="7"/>
  <c r="B195" i="7"/>
  <c r="A195" i="7"/>
  <c r="F194" i="7"/>
  <c r="E194" i="7"/>
  <c r="D194" i="7"/>
  <c r="C194" i="7"/>
  <c r="B194" i="7"/>
  <c r="A194" i="7"/>
  <c r="F193" i="7"/>
  <c r="E193" i="7"/>
  <c r="D193" i="7"/>
  <c r="C193" i="7"/>
  <c r="B193" i="7"/>
  <c r="A193" i="7"/>
  <c r="F192" i="7"/>
  <c r="E192" i="7"/>
  <c r="D192" i="7"/>
  <c r="C192" i="7"/>
  <c r="B192" i="7"/>
  <c r="A192" i="7"/>
  <c r="F191" i="7"/>
  <c r="E191" i="7"/>
  <c r="D191" i="7"/>
  <c r="C191" i="7"/>
  <c r="B191" i="7"/>
  <c r="A191" i="7"/>
  <c r="F190" i="7"/>
  <c r="E190" i="7"/>
  <c r="D190" i="7"/>
  <c r="C190" i="7"/>
  <c r="B190" i="7"/>
  <c r="A190" i="7"/>
  <c r="F189" i="7"/>
  <c r="E189" i="7"/>
  <c r="D189" i="7"/>
  <c r="C189" i="7"/>
  <c r="B189" i="7"/>
  <c r="A189" i="7"/>
  <c r="F188" i="7"/>
  <c r="E188" i="7"/>
  <c r="D188" i="7"/>
  <c r="C188" i="7"/>
  <c r="B188" i="7"/>
  <c r="A188" i="7"/>
  <c r="F187" i="7"/>
  <c r="E187" i="7"/>
  <c r="D187" i="7"/>
  <c r="C187" i="7"/>
  <c r="B187" i="7"/>
  <c r="A187" i="7"/>
  <c r="F186" i="7"/>
  <c r="E186" i="7"/>
  <c r="D186" i="7"/>
  <c r="C186" i="7"/>
  <c r="B186" i="7"/>
  <c r="A186" i="7"/>
  <c r="F185" i="7"/>
  <c r="E185" i="7"/>
  <c r="D185" i="7"/>
  <c r="C185" i="7"/>
  <c r="B185" i="7"/>
  <c r="A185" i="7"/>
  <c r="F184" i="7"/>
  <c r="E184" i="7"/>
  <c r="D184" i="7"/>
  <c r="C184" i="7"/>
  <c r="B184" i="7"/>
  <c r="A184" i="7"/>
  <c r="F183" i="7"/>
  <c r="E183" i="7"/>
  <c r="D183" i="7"/>
  <c r="C183" i="7"/>
  <c r="B183" i="7"/>
  <c r="A183" i="7"/>
  <c r="F182" i="7"/>
  <c r="E182" i="7"/>
  <c r="D182" i="7"/>
  <c r="C182" i="7"/>
  <c r="B182" i="7"/>
  <c r="A182" i="7"/>
  <c r="F181" i="7"/>
  <c r="E181" i="7"/>
  <c r="D181" i="7"/>
  <c r="C181" i="7"/>
  <c r="B181" i="7"/>
  <c r="A181" i="7"/>
  <c r="F180" i="7"/>
  <c r="E180" i="7"/>
  <c r="D180" i="7"/>
  <c r="C180" i="7"/>
  <c r="B180" i="7"/>
  <c r="A180" i="7"/>
  <c r="F179" i="7"/>
  <c r="E179" i="7"/>
  <c r="D179" i="7"/>
  <c r="C179" i="7"/>
  <c r="B179" i="7"/>
  <c r="A179" i="7"/>
  <c r="F178" i="7"/>
  <c r="E178" i="7"/>
  <c r="D178" i="7"/>
  <c r="C178" i="7"/>
  <c r="B178" i="7"/>
  <c r="A178" i="7"/>
  <c r="F177" i="7"/>
  <c r="E177" i="7"/>
  <c r="D177" i="7"/>
  <c r="C177" i="7"/>
  <c r="B177" i="7"/>
  <c r="A177" i="7"/>
  <c r="F176" i="7"/>
  <c r="E176" i="7"/>
  <c r="D176" i="7"/>
  <c r="C176" i="7"/>
  <c r="B176" i="7"/>
  <c r="A176" i="7"/>
  <c r="F175" i="7"/>
  <c r="E175" i="7"/>
  <c r="D175" i="7"/>
  <c r="C175" i="7"/>
  <c r="B175" i="7"/>
  <c r="A175" i="7"/>
  <c r="F174" i="7"/>
  <c r="E174" i="7"/>
  <c r="D174" i="7"/>
  <c r="C174" i="7"/>
  <c r="B174" i="7"/>
  <c r="A174" i="7"/>
  <c r="F173" i="7"/>
  <c r="E173" i="7"/>
  <c r="D173" i="7"/>
  <c r="C173" i="7"/>
  <c r="B173" i="7"/>
  <c r="A173" i="7"/>
  <c r="F172" i="7"/>
  <c r="E172" i="7"/>
  <c r="D172" i="7"/>
  <c r="C172" i="7"/>
  <c r="B172" i="7"/>
  <c r="A172" i="7"/>
  <c r="F171" i="7"/>
  <c r="E171" i="7"/>
  <c r="D171" i="7"/>
  <c r="C171" i="7"/>
  <c r="B171" i="7"/>
  <c r="A171" i="7"/>
  <c r="F170" i="7"/>
  <c r="E170" i="7"/>
  <c r="D170" i="7"/>
  <c r="C170" i="7"/>
  <c r="B170" i="7"/>
  <c r="A170" i="7"/>
  <c r="F169" i="7"/>
  <c r="E169" i="7"/>
  <c r="D169" i="7"/>
  <c r="C169" i="7"/>
  <c r="B169" i="7"/>
  <c r="A169" i="7"/>
  <c r="F168" i="7"/>
  <c r="E168" i="7"/>
  <c r="D168" i="7"/>
  <c r="C168" i="7"/>
  <c r="B168" i="7"/>
  <c r="A168" i="7"/>
  <c r="F167" i="7"/>
  <c r="E167" i="7"/>
  <c r="D167" i="7"/>
  <c r="C167" i="7"/>
  <c r="B167" i="7"/>
  <c r="A167" i="7"/>
  <c r="F166" i="7"/>
  <c r="E166" i="7"/>
  <c r="D166" i="7"/>
  <c r="C166" i="7"/>
  <c r="B166" i="7"/>
  <c r="A166" i="7"/>
  <c r="F165" i="7"/>
  <c r="E165" i="7"/>
  <c r="D165" i="7"/>
  <c r="C165" i="7"/>
  <c r="B165" i="7"/>
  <c r="A165" i="7"/>
  <c r="F164" i="7"/>
  <c r="E164" i="7"/>
  <c r="D164" i="7"/>
  <c r="C164" i="7"/>
  <c r="B164" i="7"/>
  <c r="A164" i="7"/>
  <c r="F163" i="7"/>
  <c r="E163" i="7"/>
  <c r="D163" i="7"/>
  <c r="C163" i="7"/>
  <c r="B163" i="7"/>
  <c r="A163" i="7"/>
  <c r="F162" i="7"/>
  <c r="E162" i="7"/>
  <c r="D162" i="7"/>
  <c r="C162" i="7"/>
  <c r="B162" i="7"/>
  <c r="A162" i="7"/>
  <c r="F161" i="7"/>
  <c r="E161" i="7"/>
  <c r="D161" i="7"/>
  <c r="C161" i="7"/>
  <c r="B161" i="7"/>
  <c r="A161" i="7"/>
  <c r="F160" i="7"/>
  <c r="E160" i="7"/>
  <c r="D160" i="7"/>
  <c r="C160" i="7"/>
  <c r="B160" i="7"/>
  <c r="A160" i="7"/>
  <c r="F159" i="7"/>
  <c r="E159" i="7"/>
  <c r="D159" i="7"/>
  <c r="C159" i="7"/>
  <c r="B159" i="7"/>
  <c r="A159" i="7"/>
  <c r="F158" i="7"/>
  <c r="E158" i="7"/>
  <c r="D158" i="7"/>
  <c r="C158" i="7"/>
  <c r="B158" i="7"/>
  <c r="A158" i="7"/>
  <c r="F157" i="7"/>
  <c r="E157" i="7"/>
  <c r="D157" i="7"/>
  <c r="C157" i="7"/>
  <c r="B157" i="7"/>
  <c r="A157" i="7"/>
  <c r="F156" i="7"/>
  <c r="E156" i="7"/>
  <c r="D156" i="7"/>
  <c r="C156" i="7"/>
  <c r="B156" i="7"/>
  <c r="A156" i="7"/>
  <c r="F155" i="7"/>
  <c r="E155" i="7"/>
  <c r="D155" i="7"/>
  <c r="C155" i="7"/>
  <c r="B155" i="7"/>
  <c r="A155" i="7"/>
  <c r="F154" i="7"/>
  <c r="E154" i="7"/>
  <c r="D154" i="7"/>
  <c r="C154" i="7"/>
  <c r="B154" i="7"/>
  <c r="A154" i="7"/>
  <c r="F153" i="7"/>
  <c r="E153" i="7"/>
  <c r="D153" i="7"/>
  <c r="C153" i="7"/>
  <c r="B153" i="7"/>
  <c r="A153" i="7"/>
  <c r="F152" i="7"/>
  <c r="E152" i="7"/>
  <c r="D152" i="7"/>
  <c r="C152" i="7"/>
  <c r="B152" i="7"/>
  <c r="A152" i="7"/>
  <c r="F151" i="7"/>
  <c r="E151" i="7"/>
  <c r="D151" i="7"/>
  <c r="C151" i="7"/>
  <c r="B151" i="7"/>
  <c r="A151" i="7"/>
  <c r="F150" i="7"/>
  <c r="E150" i="7"/>
  <c r="D150" i="7"/>
  <c r="C150" i="7"/>
  <c r="B150" i="7"/>
  <c r="A150" i="7"/>
  <c r="F149" i="7"/>
  <c r="E149" i="7"/>
  <c r="D149" i="7"/>
  <c r="C149" i="7"/>
  <c r="B149" i="7"/>
  <c r="A149" i="7"/>
  <c r="F148" i="7"/>
  <c r="E148" i="7"/>
  <c r="D148" i="7"/>
  <c r="C148" i="7"/>
  <c r="B148" i="7"/>
  <c r="A148" i="7"/>
  <c r="F147" i="7"/>
  <c r="E147" i="7"/>
  <c r="D147" i="7"/>
  <c r="C147" i="7"/>
  <c r="B147" i="7"/>
  <c r="A147" i="7"/>
  <c r="F146" i="7"/>
  <c r="E146" i="7"/>
  <c r="D146" i="7"/>
  <c r="C146" i="7"/>
  <c r="B146" i="7"/>
  <c r="A146" i="7"/>
  <c r="F145" i="7"/>
  <c r="E145" i="7"/>
  <c r="D145" i="7"/>
  <c r="C145" i="7"/>
  <c r="B145" i="7"/>
  <c r="A145" i="7"/>
  <c r="F144" i="7"/>
  <c r="E144" i="7"/>
  <c r="D144" i="7"/>
  <c r="C144" i="7"/>
  <c r="B144" i="7"/>
  <c r="A144" i="7"/>
  <c r="F143" i="7"/>
  <c r="E143" i="7"/>
  <c r="D143" i="7"/>
  <c r="C143" i="7"/>
  <c r="B143" i="7"/>
  <c r="A143" i="7"/>
  <c r="F142" i="7"/>
  <c r="E142" i="7"/>
  <c r="D142" i="7"/>
  <c r="C142" i="7"/>
  <c r="B142" i="7"/>
  <c r="A142" i="7"/>
  <c r="F141" i="7"/>
  <c r="E141" i="7"/>
  <c r="D141" i="7"/>
  <c r="C141" i="7"/>
  <c r="B141" i="7"/>
  <c r="A141" i="7"/>
  <c r="F140" i="7"/>
  <c r="E140" i="7"/>
  <c r="D140" i="7"/>
  <c r="C140" i="7"/>
  <c r="B140" i="7"/>
  <c r="A140" i="7"/>
  <c r="F139" i="7"/>
  <c r="E139" i="7"/>
  <c r="D139" i="7"/>
  <c r="C139" i="7"/>
  <c r="B139" i="7"/>
  <c r="A139" i="7"/>
  <c r="F138" i="7"/>
  <c r="E138" i="7"/>
  <c r="D138" i="7"/>
  <c r="C138" i="7"/>
  <c r="B138" i="7"/>
  <c r="A138" i="7"/>
  <c r="F137" i="7"/>
  <c r="E137" i="7"/>
  <c r="D137" i="7"/>
  <c r="C137" i="7"/>
  <c r="B137" i="7"/>
  <c r="A137" i="7"/>
  <c r="F136" i="7"/>
  <c r="E136" i="7"/>
  <c r="D136" i="7"/>
  <c r="C136" i="7"/>
  <c r="B136" i="7"/>
  <c r="A136" i="7"/>
  <c r="F135" i="7"/>
  <c r="E135" i="7"/>
  <c r="D135" i="7"/>
  <c r="C135" i="7"/>
  <c r="B135" i="7"/>
  <c r="A135" i="7"/>
  <c r="F134" i="7"/>
  <c r="E134" i="7"/>
  <c r="D134" i="7"/>
  <c r="C134" i="7"/>
  <c r="B134" i="7"/>
  <c r="A134" i="7"/>
  <c r="F133" i="7"/>
  <c r="E133" i="7"/>
  <c r="D133" i="7"/>
  <c r="C133" i="7"/>
  <c r="B133" i="7"/>
  <c r="A133" i="7"/>
  <c r="F132" i="7"/>
  <c r="E132" i="7"/>
  <c r="D132" i="7"/>
  <c r="C132" i="7"/>
  <c r="B132" i="7"/>
  <c r="A132" i="7"/>
  <c r="F131" i="7"/>
  <c r="E131" i="7"/>
  <c r="D131" i="7"/>
  <c r="C131" i="7"/>
  <c r="B131" i="7"/>
  <c r="A131" i="7"/>
  <c r="F130" i="7"/>
  <c r="E130" i="7"/>
  <c r="D130" i="7"/>
  <c r="C130" i="7"/>
  <c r="B130" i="7"/>
  <c r="A130" i="7"/>
  <c r="F129" i="7"/>
  <c r="E129" i="7"/>
  <c r="D129" i="7"/>
  <c r="C129" i="7"/>
  <c r="B129" i="7"/>
  <c r="A129" i="7"/>
  <c r="F128" i="7"/>
  <c r="E128" i="7"/>
  <c r="D128" i="7"/>
  <c r="C128" i="7"/>
  <c r="B128" i="7"/>
  <c r="A128" i="7"/>
  <c r="F127" i="7"/>
  <c r="E127" i="7"/>
  <c r="D127" i="7"/>
  <c r="C127" i="7"/>
  <c r="B127" i="7"/>
  <c r="A127" i="7"/>
  <c r="F126" i="7"/>
  <c r="E126" i="7"/>
  <c r="D126" i="7"/>
  <c r="C126" i="7"/>
  <c r="B126" i="7"/>
  <c r="A126" i="7"/>
  <c r="F125" i="7"/>
  <c r="E125" i="7"/>
  <c r="D125" i="7"/>
  <c r="C125" i="7"/>
  <c r="B125" i="7"/>
  <c r="A125" i="7"/>
  <c r="F124" i="7"/>
  <c r="E124" i="7"/>
  <c r="D124" i="7"/>
  <c r="C124" i="7"/>
  <c r="B124" i="7"/>
  <c r="A124" i="7"/>
  <c r="F123" i="7"/>
  <c r="E123" i="7"/>
  <c r="D123" i="7"/>
  <c r="C123" i="7"/>
  <c r="B123" i="7"/>
  <c r="A123" i="7"/>
  <c r="F122" i="7"/>
  <c r="E122" i="7"/>
  <c r="D122" i="7"/>
  <c r="C122" i="7"/>
  <c r="B122" i="7"/>
  <c r="A122" i="7"/>
  <c r="F121" i="7"/>
  <c r="E121" i="7"/>
  <c r="D121" i="7"/>
  <c r="C121" i="7"/>
  <c r="B121" i="7"/>
  <c r="A121" i="7"/>
  <c r="F120" i="7"/>
  <c r="E120" i="7"/>
  <c r="D120" i="7"/>
  <c r="C120" i="7"/>
  <c r="B120" i="7"/>
  <c r="A120" i="7"/>
  <c r="F119" i="7"/>
  <c r="E119" i="7"/>
  <c r="D119" i="7"/>
  <c r="C119" i="7"/>
  <c r="B119" i="7"/>
  <c r="A119" i="7"/>
  <c r="F118" i="7"/>
  <c r="E118" i="7"/>
  <c r="D118" i="7"/>
  <c r="C118" i="7"/>
  <c r="B118" i="7"/>
  <c r="A118" i="7"/>
  <c r="F117" i="7"/>
  <c r="E117" i="7"/>
  <c r="D117" i="7"/>
  <c r="C117" i="7"/>
  <c r="B117" i="7"/>
  <c r="A117" i="7"/>
  <c r="F116" i="7"/>
  <c r="E116" i="7"/>
  <c r="D116" i="7"/>
  <c r="C116" i="7"/>
  <c r="B116" i="7"/>
  <c r="A116" i="7"/>
  <c r="F115" i="7"/>
  <c r="E115" i="7"/>
  <c r="D115" i="7"/>
  <c r="C115" i="7"/>
  <c r="B115" i="7"/>
  <c r="A115" i="7"/>
  <c r="F114" i="7"/>
  <c r="E114" i="7"/>
  <c r="D114" i="7"/>
  <c r="C114" i="7"/>
  <c r="B114" i="7"/>
  <c r="A114" i="7"/>
  <c r="F113" i="7"/>
  <c r="E113" i="7"/>
  <c r="D113" i="7"/>
  <c r="C113" i="7"/>
  <c r="B113" i="7"/>
  <c r="A113" i="7"/>
  <c r="F112" i="7"/>
  <c r="E112" i="7"/>
  <c r="D112" i="7"/>
  <c r="C112" i="7"/>
  <c r="B112" i="7"/>
  <c r="A112" i="7"/>
  <c r="F111" i="7"/>
  <c r="E111" i="7"/>
  <c r="D111" i="7"/>
  <c r="C111" i="7"/>
  <c r="B111" i="7"/>
  <c r="A111" i="7"/>
  <c r="F110" i="7"/>
  <c r="E110" i="7"/>
  <c r="D110" i="7"/>
  <c r="C110" i="7"/>
  <c r="B110" i="7"/>
  <c r="A110" i="7"/>
  <c r="F109" i="7"/>
  <c r="E109" i="7"/>
  <c r="D109" i="7"/>
  <c r="C109" i="7"/>
  <c r="B109" i="7"/>
  <c r="A109" i="7"/>
  <c r="F108" i="7"/>
  <c r="E108" i="7"/>
  <c r="D108" i="7"/>
  <c r="C108" i="7"/>
  <c r="B108" i="7"/>
  <c r="A108" i="7"/>
  <c r="F107" i="7"/>
  <c r="E107" i="7"/>
  <c r="D107" i="7"/>
  <c r="C107" i="7"/>
  <c r="B107" i="7"/>
  <c r="A107" i="7"/>
  <c r="F106" i="7"/>
  <c r="E106" i="7"/>
  <c r="D106" i="7"/>
  <c r="C106" i="7"/>
  <c r="B106" i="7"/>
  <c r="A106" i="7"/>
  <c r="F105" i="7"/>
  <c r="E105" i="7"/>
  <c r="D105" i="7"/>
  <c r="C105" i="7"/>
  <c r="B105" i="7"/>
  <c r="A105" i="7"/>
  <c r="F104" i="7"/>
  <c r="E104" i="7"/>
  <c r="D104" i="7"/>
  <c r="C104" i="7"/>
  <c r="B104" i="7"/>
  <c r="A104" i="7"/>
  <c r="F103" i="7"/>
  <c r="E103" i="7"/>
  <c r="D103" i="7"/>
  <c r="C103" i="7"/>
  <c r="B103" i="7"/>
  <c r="A103" i="7"/>
  <c r="F102" i="7"/>
  <c r="E102" i="7"/>
  <c r="D102" i="7"/>
  <c r="C102" i="7"/>
  <c r="B102" i="7"/>
  <c r="A102" i="7"/>
  <c r="F101" i="7"/>
  <c r="E101" i="7"/>
  <c r="D101" i="7"/>
  <c r="C101" i="7"/>
  <c r="B101" i="7"/>
  <c r="A101" i="7"/>
  <c r="F100" i="7"/>
  <c r="E100" i="7"/>
  <c r="D100" i="7"/>
  <c r="C100" i="7"/>
  <c r="B100" i="7"/>
  <c r="A100" i="7"/>
  <c r="F99" i="7"/>
  <c r="E99" i="7"/>
  <c r="D99" i="7"/>
  <c r="C99" i="7"/>
  <c r="B99" i="7"/>
  <c r="A99" i="7"/>
  <c r="F98" i="7"/>
  <c r="E98" i="7"/>
  <c r="D98" i="7"/>
  <c r="C98" i="7"/>
  <c r="B98" i="7"/>
  <c r="A98" i="7"/>
  <c r="F97" i="7"/>
  <c r="E97" i="7"/>
  <c r="D97" i="7"/>
  <c r="C97" i="7"/>
  <c r="B97" i="7"/>
  <c r="A97" i="7"/>
  <c r="F96" i="7"/>
  <c r="E96" i="7"/>
  <c r="D96" i="7"/>
  <c r="C96" i="7"/>
  <c r="B96" i="7"/>
  <c r="A96" i="7"/>
  <c r="F95" i="7"/>
  <c r="E95" i="7"/>
  <c r="D95" i="7"/>
  <c r="C95" i="7"/>
  <c r="B95" i="7"/>
  <c r="A95" i="7"/>
  <c r="F94" i="7"/>
  <c r="E94" i="7"/>
  <c r="D94" i="7"/>
  <c r="C94" i="7"/>
  <c r="B94" i="7"/>
  <c r="A94" i="7"/>
  <c r="F93" i="7"/>
  <c r="E93" i="7"/>
  <c r="D93" i="7"/>
  <c r="C93" i="7"/>
  <c r="B93" i="7"/>
  <c r="A93" i="7"/>
  <c r="F92" i="7"/>
  <c r="E92" i="7"/>
  <c r="D92" i="7"/>
  <c r="C92" i="7"/>
  <c r="B92" i="7"/>
  <c r="A92" i="7"/>
  <c r="F91" i="7"/>
  <c r="E91" i="7"/>
  <c r="D91" i="7"/>
  <c r="C91" i="7"/>
  <c r="B91" i="7"/>
  <c r="A91" i="7"/>
  <c r="F90" i="7"/>
  <c r="E90" i="7"/>
  <c r="D90" i="7"/>
  <c r="C90" i="7"/>
  <c r="B90" i="7"/>
  <c r="A90" i="7"/>
  <c r="F89" i="7"/>
  <c r="E89" i="7"/>
  <c r="D89" i="7"/>
  <c r="C89" i="7"/>
  <c r="B89" i="7"/>
  <c r="A89" i="7"/>
  <c r="F88" i="7"/>
  <c r="E88" i="7"/>
  <c r="D88" i="7"/>
  <c r="C88" i="7"/>
  <c r="B88" i="7"/>
  <c r="A88" i="7"/>
  <c r="F87" i="7"/>
  <c r="E87" i="7"/>
  <c r="D87" i="7"/>
  <c r="C87" i="7"/>
  <c r="B87" i="7"/>
  <c r="A87" i="7"/>
  <c r="F86" i="7"/>
  <c r="E86" i="7"/>
  <c r="D86" i="7"/>
  <c r="C86" i="7"/>
  <c r="B86" i="7"/>
  <c r="A86" i="7"/>
  <c r="F85" i="7"/>
  <c r="E85" i="7"/>
  <c r="D85" i="7"/>
  <c r="C85" i="7"/>
  <c r="B85" i="7"/>
  <c r="A85" i="7"/>
  <c r="F84" i="7"/>
  <c r="E84" i="7"/>
  <c r="D84" i="7"/>
  <c r="C84" i="7"/>
  <c r="B84" i="7"/>
  <c r="A84" i="7"/>
  <c r="F83" i="7"/>
  <c r="E83" i="7"/>
  <c r="D83" i="7"/>
  <c r="C83" i="7"/>
  <c r="B83" i="7"/>
  <c r="A83" i="7"/>
  <c r="F82" i="7"/>
  <c r="E82" i="7"/>
  <c r="D82" i="7"/>
  <c r="C82" i="7"/>
  <c r="B82" i="7"/>
  <c r="A82" i="7"/>
  <c r="F81" i="7"/>
  <c r="E81" i="7"/>
  <c r="D81" i="7"/>
  <c r="C81" i="7"/>
  <c r="B81" i="7"/>
  <c r="A81" i="7"/>
  <c r="F80" i="7"/>
  <c r="E80" i="7"/>
  <c r="D80" i="7"/>
  <c r="C80" i="7"/>
  <c r="B80" i="7"/>
  <c r="A80" i="7"/>
  <c r="F79" i="7"/>
  <c r="E79" i="7"/>
  <c r="D79" i="7"/>
  <c r="C79" i="7"/>
  <c r="B79" i="7"/>
  <c r="A79" i="7"/>
  <c r="F78" i="7"/>
  <c r="E78" i="7"/>
  <c r="D78" i="7"/>
  <c r="C78" i="7"/>
  <c r="B78" i="7"/>
  <c r="A78" i="7"/>
  <c r="F77" i="7"/>
  <c r="E77" i="7"/>
  <c r="D77" i="7"/>
  <c r="C77" i="7"/>
  <c r="B77" i="7"/>
  <c r="A77" i="7"/>
  <c r="F76" i="7"/>
  <c r="E76" i="7"/>
  <c r="D76" i="7"/>
  <c r="C76" i="7"/>
  <c r="B76" i="7"/>
  <c r="A76" i="7"/>
  <c r="F75" i="7"/>
  <c r="E75" i="7"/>
  <c r="D75" i="7"/>
  <c r="C75" i="7"/>
  <c r="B75" i="7"/>
  <c r="A75" i="7"/>
  <c r="F74" i="7"/>
  <c r="E74" i="7"/>
  <c r="D74" i="7"/>
  <c r="C74" i="7"/>
  <c r="B74" i="7"/>
  <c r="A74" i="7"/>
  <c r="F73" i="7"/>
  <c r="E73" i="7"/>
  <c r="D73" i="7"/>
  <c r="C73" i="7"/>
  <c r="B73" i="7"/>
  <c r="A73" i="7"/>
  <c r="F72" i="7"/>
  <c r="E72" i="7"/>
  <c r="D72" i="7"/>
  <c r="C72" i="7"/>
  <c r="B72" i="7"/>
  <c r="A72" i="7"/>
  <c r="F71" i="7"/>
  <c r="E71" i="7"/>
  <c r="D71" i="7"/>
  <c r="C71" i="7"/>
  <c r="B71" i="7"/>
  <c r="A71" i="7"/>
  <c r="F70" i="7"/>
  <c r="E70" i="7"/>
  <c r="D70" i="7"/>
  <c r="C70" i="7"/>
  <c r="B70" i="7"/>
  <c r="A70" i="7"/>
  <c r="F69" i="7"/>
  <c r="E69" i="7"/>
  <c r="D69" i="7"/>
  <c r="C69" i="7"/>
  <c r="B69" i="7"/>
  <c r="A69" i="7"/>
  <c r="F68" i="7"/>
  <c r="E68" i="7"/>
  <c r="D68" i="7"/>
  <c r="C68" i="7"/>
  <c r="B68" i="7"/>
  <c r="A68" i="7"/>
  <c r="F67" i="7"/>
  <c r="E67" i="7"/>
  <c r="D67" i="7"/>
  <c r="C67" i="7"/>
  <c r="B67" i="7"/>
  <c r="A67" i="7"/>
  <c r="F66" i="7"/>
  <c r="E66" i="7"/>
  <c r="D66" i="7"/>
  <c r="C66" i="7"/>
  <c r="B66" i="7"/>
  <c r="A66" i="7"/>
  <c r="F65" i="7"/>
  <c r="E65" i="7"/>
  <c r="D65" i="7"/>
  <c r="C65" i="7"/>
  <c r="B65" i="7"/>
  <c r="A65" i="7"/>
  <c r="F64" i="7"/>
  <c r="E64" i="7"/>
  <c r="D64" i="7"/>
  <c r="C64" i="7"/>
  <c r="B64" i="7"/>
  <c r="A64" i="7"/>
  <c r="F63" i="7"/>
  <c r="E63" i="7"/>
  <c r="D63" i="7"/>
  <c r="C63" i="7"/>
  <c r="B63" i="7"/>
  <c r="A63" i="7"/>
  <c r="F62" i="7"/>
  <c r="E62" i="7"/>
  <c r="D62" i="7"/>
  <c r="C62" i="7"/>
  <c r="B62" i="7"/>
  <c r="A62" i="7"/>
  <c r="F61" i="7"/>
  <c r="E61" i="7"/>
  <c r="D61" i="7"/>
  <c r="C61" i="7"/>
  <c r="B61" i="7"/>
  <c r="A61" i="7"/>
  <c r="F60" i="7"/>
  <c r="E60" i="7"/>
  <c r="D60" i="7"/>
  <c r="C60" i="7"/>
  <c r="B60" i="7"/>
  <c r="A60" i="7"/>
  <c r="F59" i="7"/>
  <c r="E59" i="7"/>
  <c r="D59" i="7"/>
  <c r="C59" i="7"/>
  <c r="B59" i="7"/>
  <c r="A59" i="7"/>
  <c r="F58" i="7"/>
  <c r="E58" i="7"/>
  <c r="D58" i="7"/>
  <c r="C58" i="7"/>
  <c r="B58" i="7"/>
  <c r="A58" i="7"/>
  <c r="F57" i="7"/>
  <c r="E57" i="7"/>
  <c r="D57" i="7"/>
  <c r="C57" i="7"/>
  <c r="B57" i="7"/>
  <c r="A57" i="7"/>
  <c r="F56" i="7"/>
  <c r="E56" i="7"/>
  <c r="D56" i="7"/>
  <c r="C56" i="7"/>
  <c r="B56" i="7"/>
  <c r="A56" i="7"/>
  <c r="F55" i="7"/>
  <c r="E55" i="7"/>
  <c r="D55" i="7"/>
  <c r="C55" i="7"/>
  <c r="B55" i="7"/>
  <c r="A55" i="7"/>
  <c r="F54" i="7"/>
  <c r="E54" i="7"/>
  <c r="D54" i="7"/>
  <c r="C54" i="7"/>
  <c r="B54" i="7"/>
  <c r="A54" i="7"/>
  <c r="F53" i="7"/>
  <c r="E53" i="7"/>
  <c r="D53" i="7"/>
  <c r="C53" i="7"/>
  <c r="B53" i="7"/>
  <c r="A53" i="7"/>
  <c r="F52" i="7"/>
  <c r="E52" i="7"/>
  <c r="D52" i="7"/>
  <c r="C52" i="7"/>
  <c r="B52" i="7"/>
  <c r="A52" i="7"/>
  <c r="F51" i="7"/>
  <c r="E51" i="7"/>
  <c r="D51" i="7"/>
  <c r="C51" i="7"/>
  <c r="B51" i="7"/>
  <c r="A51" i="7"/>
  <c r="F50" i="7"/>
  <c r="E50" i="7"/>
  <c r="D50" i="7"/>
  <c r="C50" i="7"/>
  <c r="B50" i="7"/>
  <c r="A50" i="7"/>
  <c r="F49" i="7"/>
  <c r="E49" i="7"/>
  <c r="D49" i="7"/>
  <c r="C49" i="7"/>
  <c r="B49" i="7"/>
  <c r="A49" i="7"/>
  <c r="F48" i="7"/>
  <c r="E48" i="7"/>
  <c r="D48" i="7"/>
  <c r="C48" i="7"/>
  <c r="B48" i="7"/>
  <c r="A48" i="7"/>
  <c r="F47" i="7"/>
  <c r="E47" i="7"/>
  <c r="D47" i="7"/>
  <c r="C47" i="7"/>
  <c r="B47" i="7"/>
  <c r="A47" i="7"/>
  <c r="F46" i="7"/>
  <c r="E46" i="7"/>
  <c r="D46" i="7"/>
  <c r="C46" i="7"/>
  <c r="B46" i="7"/>
  <c r="A46" i="7"/>
  <c r="F45" i="7"/>
  <c r="E45" i="7"/>
  <c r="D45" i="7"/>
  <c r="C45" i="7"/>
  <c r="B45" i="7"/>
  <c r="A45" i="7"/>
  <c r="F44" i="7"/>
  <c r="E44" i="7"/>
  <c r="D44" i="7"/>
  <c r="C44" i="7"/>
  <c r="B44" i="7"/>
  <c r="A44" i="7"/>
  <c r="F43" i="7"/>
  <c r="E43" i="7"/>
  <c r="D43" i="7"/>
  <c r="C43" i="7"/>
  <c r="B43" i="7"/>
  <c r="A43" i="7"/>
  <c r="F42" i="7"/>
  <c r="E42" i="7"/>
  <c r="D42" i="7"/>
  <c r="C42" i="7"/>
  <c r="B42" i="7"/>
  <c r="A42" i="7"/>
  <c r="F41" i="7"/>
  <c r="E41" i="7"/>
  <c r="D41" i="7"/>
  <c r="C41" i="7"/>
  <c r="B41" i="7"/>
  <c r="A41" i="7"/>
  <c r="F40" i="7"/>
  <c r="E40" i="7"/>
  <c r="D40" i="7"/>
  <c r="C40" i="7"/>
  <c r="B40" i="7"/>
  <c r="A40" i="7"/>
  <c r="F39" i="7"/>
  <c r="E39" i="7"/>
  <c r="D39" i="7"/>
  <c r="C39" i="7"/>
  <c r="B39" i="7"/>
  <c r="A39" i="7"/>
  <c r="F38" i="7"/>
  <c r="E38" i="7"/>
  <c r="D38" i="7"/>
  <c r="C38" i="7"/>
  <c r="B38" i="7"/>
  <c r="A38" i="7"/>
  <c r="F37" i="7"/>
  <c r="E37" i="7"/>
  <c r="D37" i="7"/>
  <c r="C37" i="7"/>
  <c r="B37" i="7"/>
  <c r="A37" i="7"/>
  <c r="F36" i="7"/>
  <c r="E36" i="7"/>
  <c r="D36" i="7"/>
  <c r="C36" i="7"/>
  <c r="B36" i="7"/>
  <c r="A36" i="7"/>
  <c r="F35" i="7"/>
  <c r="E35" i="7"/>
  <c r="D35" i="7"/>
  <c r="C35" i="7"/>
  <c r="B35" i="7"/>
  <c r="A35" i="7"/>
  <c r="F34" i="7"/>
  <c r="E34" i="7"/>
  <c r="D34" i="7"/>
  <c r="C34" i="7"/>
  <c r="B34" i="7"/>
  <c r="A34" i="7"/>
  <c r="F33" i="7"/>
  <c r="E33" i="7"/>
  <c r="D33" i="7"/>
  <c r="C33" i="7"/>
  <c r="B33" i="7"/>
  <c r="A33" i="7"/>
  <c r="F32" i="7"/>
  <c r="E32" i="7"/>
  <c r="D32" i="7"/>
  <c r="C32" i="7"/>
  <c r="B32" i="7"/>
  <c r="A32" i="7"/>
  <c r="F31" i="7"/>
  <c r="E31" i="7"/>
  <c r="D31" i="7"/>
  <c r="C31" i="7"/>
  <c r="B31" i="7"/>
  <c r="A31" i="7"/>
  <c r="F30" i="7"/>
  <c r="E30" i="7"/>
  <c r="D30" i="7"/>
  <c r="C30" i="7"/>
  <c r="B30" i="7"/>
  <c r="A30" i="7"/>
  <c r="F29" i="7"/>
  <c r="E29" i="7"/>
  <c r="D29" i="7"/>
  <c r="C29" i="7"/>
  <c r="B29" i="7"/>
  <c r="A29" i="7"/>
  <c r="F28" i="7"/>
  <c r="E28" i="7"/>
  <c r="D28" i="7"/>
  <c r="C28" i="7"/>
  <c r="B28" i="7"/>
  <c r="A28" i="7"/>
  <c r="F27" i="7"/>
  <c r="E27" i="7"/>
  <c r="D27" i="7"/>
  <c r="C27" i="7"/>
  <c r="B27" i="7"/>
  <c r="A27" i="7"/>
  <c r="F26" i="7"/>
  <c r="E26" i="7"/>
  <c r="D26" i="7"/>
  <c r="C26" i="7"/>
  <c r="B26" i="7"/>
  <c r="A26" i="7"/>
  <c r="F25" i="7"/>
  <c r="E25" i="7"/>
  <c r="D25" i="7"/>
  <c r="C25" i="7"/>
  <c r="B25" i="7"/>
  <c r="A25" i="7"/>
  <c r="F24" i="7"/>
  <c r="E24" i="7"/>
  <c r="D24" i="7"/>
  <c r="C24" i="7"/>
  <c r="B24" i="7"/>
  <c r="A24" i="7"/>
  <c r="F23" i="7"/>
  <c r="E23" i="7"/>
  <c r="D23" i="7"/>
  <c r="C23" i="7"/>
  <c r="B23" i="7"/>
  <c r="A23" i="7"/>
  <c r="F22" i="7"/>
  <c r="E22" i="7"/>
  <c r="D22" i="7"/>
  <c r="C22" i="7"/>
  <c r="B22" i="7"/>
  <c r="A22" i="7"/>
  <c r="F21" i="7"/>
  <c r="E21" i="7"/>
  <c r="D21" i="7"/>
  <c r="C21" i="7"/>
  <c r="B21" i="7"/>
  <c r="A21" i="7"/>
  <c r="F20" i="7"/>
  <c r="E20" i="7"/>
  <c r="D20" i="7"/>
  <c r="C20" i="7"/>
  <c r="B20" i="7"/>
  <c r="A20" i="7"/>
  <c r="F19" i="7"/>
  <c r="E19" i="7"/>
  <c r="D19" i="7"/>
  <c r="C19" i="7"/>
  <c r="B19" i="7"/>
  <c r="A19" i="7"/>
  <c r="F18" i="7"/>
  <c r="E18" i="7"/>
  <c r="D18" i="7"/>
  <c r="C18" i="7"/>
  <c r="B18" i="7"/>
  <c r="A18" i="7"/>
  <c r="F17" i="7"/>
  <c r="E17" i="7"/>
  <c r="D17" i="7"/>
  <c r="C17" i="7"/>
  <c r="B17" i="7"/>
  <c r="A17" i="7"/>
  <c r="F16" i="7"/>
  <c r="E16" i="7"/>
  <c r="D16" i="7"/>
  <c r="C16" i="7"/>
  <c r="B16" i="7"/>
  <c r="A16" i="7"/>
  <c r="F15" i="7"/>
  <c r="E15" i="7"/>
  <c r="D15" i="7"/>
  <c r="C15" i="7"/>
  <c r="B15" i="7"/>
  <c r="A15" i="7"/>
  <c r="F14" i="7"/>
  <c r="E14" i="7"/>
  <c r="D14" i="7"/>
  <c r="C14" i="7"/>
  <c r="B14" i="7"/>
  <c r="A14" i="7"/>
  <c r="F13" i="7"/>
  <c r="E13" i="7"/>
  <c r="D13" i="7"/>
  <c r="C13" i="7"/>
  <c r="B13" i="7"/>
  <c r="A13" i="7"/>
  <c r="F12" i="7"/>
  <c r="E12" i="7"/>
  <c r="D12" i="7"/>
  <c r="C12" i="7"/>
  <c r="B12" i="7"/>
  <c r="A12" i="7"/>
  <c r="F11" i="7"/>
  <c r="E11" i="7"/>
  <c r="D11" i="7"/>
  <c r="C11" i="7"/>
  <c r="B11" i="7"/>
  <c r="A11" i="7"/>
  <c r="F10" i="7"/>
  <c r="E10" i="7"/>
  <c r="D10" i="7"/>
  <c r="C10" i="7"/>
  <c r="B10" i="7"/>
  <c r="A10" i="7"/>
  <c r="F9" i="7"/>
  <c r="E9" i="7"/>
  <c r="D9" i="7"/>
  <c r="C9" i="7"/>
  <c r="B9" i="7"/>
  <c r="A9" i="7"/>
  <c r="F8" i="7"/>
  <c r="E8" i="7"/>
  <c r="D8" i="7"/>
  <c r="C8" i="7"/>
  <c r="B8" i="7"/>
  <c r="A8" i="7"/>
  <c r="F7" i="7"/>
  <c r="E7" i="7"/>
  <c r="D7" i="7"/>
  <c r="C7" i="7"/>
  <c r="B7" i="7"/>
  <c r="A7" i="7"/>
  <c r="F6" i="7"/>
  <c r="E6" i="7"/>
  <c r="D6" i="7"/>
  <c r="C6" i="7"/>
  <c r="B6" i="7"/>
  <c r="A6" i="7"/>
  <c r="F5" i="7"/>
  <c r="E5" i="7"/>
  <c r="D5" i="7"/>
  <c r="C5" i="7"/>
  <c r="B5" i="7"/>
  <c r="A5" i="7"/>
  <c r="F4" i="7"/>
  <c r="E4" i="7"/>
  <c r="D4" i="7"/>
  <c r="C4" i="7"/>
  <c r="B4" i="7"/>
  <c r="A4" i="7"/>
  <c r="P5" i="6" l="1"/>
  <c r="U277" i="7"/>
  <c r="T277" i="7"/>
  <c r="S277" i="7"/>
  <c r="R277" i="7"/>
  <c r="Q277" i="7"/>
  <c r="P277" i="7"/>
  <c r="U276" i="7"/>
  <c r="T276" i="7"/>
  <c r="S276" i="7"/>
  <c r="R276" i="7"/>
  <c r="Q276" i="7"/>
  <c r="P276" i="7"/>
  <c r="U275" i="7"/>
  <c r="T275" i="7"/>
  <c r="S275" i="7"/>
  <c r="R275" i="7"/>
  <c r="Q275" i="7"/>
  <c r="P275" i="7"/>
  <c r="U274" i="7"/>
  <c r="T274" i="7"/>
  <c r="S274" i="7"/>
  <c r="R274" i="7"/>
  <c r="Q274" i="7"/>
  <c r="P274" i="7"/>
  <c r="U273" i="7"/>
  <c r="T273" i="7"/>
  <c r="S273" i="7"/>
  <c r="R273" i="7"/>
  <c r="Q273" i="7"/>
  <c r="P273" i="7"/>
  <c r="U272" i="7"/>
  <c r="T272" i="7"/>
  <c r="S272" i="7"/>
  <c r="R272" i="7"/>
  <c r="Q272" i="7"/>
  <c r="P272" i="7"/>
  <c r="U271" i="7"/>
  <c r="T271" i="7"/>
  <c r="S271" i="7"/>
  <c r="R271" i="7"/>
  <c r="Q271" i="7"/>
  <c r="P271" i="7"/>
  <c r="U270" i="7"/>
  <c r="T270" i="7"/>
  <c r="S270" i="7"/>
  <c r="R270" i="7"/>
  <c r="Q270" i="7"/>
  <c r="P270" i="7"/>
  <c r="U269" i="7"/>
  <c r="T269" i="7"/>
  <c r="S269" i="7"/>
  <c r="R269" i="7"/>
  <c r="Q269" i="7"/>
  <c r="P269" i="7"/>
  <c r="U268" i="7"/>
  <c r="T268" i="7"/>
  <c r="S268" i="7"/>
  <c r="R268" i="7"/>
  <c r="Q268" i="7"/>
  <c r="P268" i="7"/>
  <c r="U267" i="7"/>
  <c r="T267" i="7"/>
  <c r="S267" i="7"/>
  <c r="R267" i="7"/>
  <c r="Q267" i="7"/>
  <c r="P267" i="7"/>
  <c r="U266" i="7"/>
  <c r="T266" i="7"/>
  <c r="S266" i="7"/>
  <c r="R266" i="7"/>
  <c r="Q266" i="7"/>
  <c r="P266" i="7"/>
  <c r="U265" i="7"/>
  <c r="T265" i="7"/>
  <c r="S265" i="7"/>
  <c r="R265" i="7"/>
  <c r="Q265" i="7"/>
  <c r="P265" i="7"/>
  <c r="U264" i="7"/>
  <c r="T264" i="7"/>
  <c r="S264" i="7"/>
  <c r="R264" i="7"/>
  <c r="Q264" i="7"/>
  <c r="P264" i="7"/>
  <c r="U263" i="7"/>
  <c r="T263" i="7"/>
  <c r="S263" i="7"/>
  <c r="R263" i="7"/>
  <c r="Q263" i="7"/>
  <c r="P263" i="7"/>
  <c r="U262" i="7"/>
  <c r="T262" i="7"/>
  <c r="S262" i="7"/>
  <c r="R262" i="7"/>
  <c r="Q262" i="7"/>
  <c r="P262" i="7"/>
  <c r="U261" i="7"/>
  <c r="T261" i="7"/>
  <c r="S261" i="7"/>
  <c r="R261" i="7"/>
  <c r="Q261" i="7"/>
  <c r="P261" i="7"/>
  <c r="U260" i="7"/>
  <c r="T260" i="7"/>
  <c r="S260" i="7"/>
  <c r="R260" i="7"/>
  <c r="Q260" i="7"/>
  <c r="P260" i="7"/>
  <c r="U259" i="7"/>
  <c r="T259" i="7"/>
  <c r="S259" i="7"/>
  <c r="R259" i="7"/>
  <c r="Q259" i="7"/>
  <c r="P259" i="7"/>
  <c r="U258" i="7"/>
  <c r="T258" i="7"/>
  <c r="S258" i="7"/>
  <c r="R258" i="7"/>
  <c r="Q258" i="7"/>
  <c r="P258" i="7"/>
  <c r="U257" i="7"/>
  <c r="T257" i="7"/>
  <c r="S257" i="7"/>
  <c r="R257" i="7"/>
  <c r="Q257" i="7"/>
  <c r="P257" i="7"/>
  <c r="U256" i="7"/>
  <c r="T256" i="7"/>
  <c r="S256" i="7"/>
  <c r="R256" i="7"/>
  <c r="Q256" i="7"/>
  <c r="P256" i="7"/>
  <c r="U255" i="7"/>
  <c r="T255" i="7"/>
  <c r="S255" i="7"/>
  <c r="R255" i="7"/>
  <c r="Q255" i="7"/>
  <c r="P255" i="7"/>
  <c r="U254" i="7"/>
  <c r="T254" i="7"/>
  <c r="S254" i="7"/>
  <c r="R254" i="7"/>
  <c r="Q254" i="7"/>
  <c r="P254" i="7"/>
  <c r="U253" i="7"/>
  <c r="T253" i="7"/>
  <c r="S253" i="7"/>
  <c r="R253" i="7"/>
  <c r="Q253" i="7"/>
  <c r="P253" i="7"/>
  <c r="U252" i="7"/>
  <c r="T252" i="7"/>
  <c r="S252" i="7"/>
  <c r="R252" i="7"/>
  <c r="Q252" i="7"/>
  <c r="P252" i="7"/>
  <c r="U251" i="7"/>
  <c r="T251" i="7"/>
  <c r="S251" i="7"/>
  <c r="R251" i="7"/>
  <c r="Q251" i="7"/>
  <c r="P251" i="7"/>
  <c r="U250" i="7"/>
  <c r="T250" i="7"/>
  <c r="S250" i="7"/>
  <c r="R250" i="7"/>
  <c r="Q250" i="7"/>
  <c r="P250" i="7"/>
  <c r="U249" i="7"/>
  <c r="T249" i="7"/>
  <c r="S249" i="7"/>
  <c r="R249" i="7"/>
  <c r="Q249" i="7"/>
  <c r="P249" i="7"/>
  <c r="U248" i="7"/>
  <c r="T248" i="7"/>
  <c r="S248" i="7"/>
  <c r="R248" i="7"/>
  <c r="Q248" i="7"/>
  <c r="P248" i="7"/>
  <c r="U247" i="7"/>
  <c r="T247" i="7"/>
  <c r="S247" i="7"/>
  <c r="R247" i="7"/>
  <c r="Q247" i="7"/>
  <c r="P247" i="7"/>
  <c r="U246" i="7"/>
  <c r="T246" i="7"/>
  <c r="S246" i="7"/>
  <c r="R246" i="7"/>
  <c r="Q246" i="7"/>
  <c r="P246" i="7"/>
  <c r="U245" i="7"/>
  <c r="T245" i="7"/>
  <c r="S245" i="7"/>
  <c r="R245" i="7"/>
  <c r="Q245" i="7"/>
  <c r="P245" i="7"/>
  <c r="U244" i="7"/>
  <c r="T244" i="7"/>
  <c r="S244" i="7"/>
  <c r="R244" i="7"/>
  <c r="Q244" i="7"/>
  <c r="P244" i="7"/>
  <c r="U243" i="7"/>
  <c r="T243" i="7"/>
  <c r="S243" i="7"/>
  <c r="R243" i="7"/>
  <c r="Q243" i="7"/>
  <c r="P243" i="7"/>
  <c r="U242" i="7"/>
  <c r="T242" i="7"/>
  <c r="S242" i="7"/>
  <c r="R242" i="7"/>
  <c r="Q242" i="7"/>
  <c r="P242" i="7"/>
  <c r="U241" i="7"/>
  <c r="T241" i="7"/>
  <c r="S241" i="7"/>
  <c r="R241" i="7"/>
  <c r="Q241" i="7"/>
  <c r="P241" i="7"/>
  <c r="U240" i="7"/>
  <c r="T240" i="7"/>
  <c r="S240" i="7"/>
  <c r="R240" i="7"/>
  <c r="Q240" i="7"/>
  <c r="P240" i="7"/>
  <c r="U239" i="7"/>
  <c r="T239" i="7"/>
  <c r="S239" i="7"/>
  <c r="R239" i="7"/>
  <c r="Q239" i="7"/>
  <c r="P239" i="7"/>
  <c r="U238" i="7"/>
  <c r="T238" i="7"/>
  <c r="S238" i="7"/>
  <c r="R238" i="7"/>
  <c r="Q238" i="7"/>
  <c r="P238" i="7"/>
  <c r="U237" i="7"/>
  <c r="T237" i="7"/>
  <c r="S237" i="7"/>
  <c r="R237" i="7"/>
  <c r="Q237" i="7"/>
  <c r="P237" i="7"/>
  <c r="U236" i="7"/>
  <c r="T236" i="7"/>
  <c r="S236" i="7"/>
  <c r="R236" i="7"/>
  <c r="Q236" i="7"/>
  <c r="P236" i="7"/>
  <c r="U235" i="7"/>
  <c r="T235" i="7"/>
  <c r="S235" i="7"/>
  <c r="R235" i="7"/>
  <c r="Q235" i="7"/>
  <c r="P235" i="7"/>
  <c r="U234" i="7"/>
  <c r="T234" i="7"/>
  <c r="S234" i="7"/>
  <c r="R234" i="7"/>
  <c r="Q234" i="7"/>
  <c r="P234" i="7"/>
  <c r="U233" i="7"/>
  <c r="T233" i="7"/>
  <c r="S233" i="7"/>
  <c r="R233" i="7"/>
  <c r="Q233" i="7"/>
  <c r="P233" i="7"/>
  <c r="U232" i="7"/>
  <c r="T232" i="7"/>
  <c r="S232" i="7"/>
  <c r="R232" i="7"/>
  <c r="Q232" i="7"/>
  <c r="P232" i="7"/>
  <c r="U231" i="7"/>
  <c r="T231" i="7"/>
  <c r="S231" i="7"/>
  <c r="R231" i="7"/>
  <c r="Q231" i="7"/>
  <c r="P231" i="7"/>
  <c r="U230" i="7"/>
  <c r="T230" i="7"/>
  <c r="S230" i="7"/>
  <c r="R230" i="7"/>
  <c r="Q230" i="7"/>
  <c r="P230" i="7"/>
  <c r="U229" i="7"/>
  <c r="T229" i="7"/>
  <c r="S229" i="7"/>
  <c r="R229" i="7"/>
  <c r="Q229" i="7"/>
  <c r="P229" i="7"/>
  <c r="U228" i="7"/>
  <c r="T228" i="7"/>
  <c r="S228" i="7"/>
  <c r="R228" i="7"/>
  <c r="Q228" i="7"/>
  <c r="P228" i="7"/>
  <c r="U227" i="7"/>
  <c r="T227" i="7"/>
  <c r="S227" i="7"/>
  <c r="R227" i="7"/>
  <c r="Q227" i="7"/>
  <c r="P227" i="7"/>
  <c r="U226" i="7"/>
  <c r="T226" i="7"/>
  <c r="S226" i="7"/>
  <c r="R226" i="7"/>
  <c r="Q226" i="7"/>
  <c r="P226" i="7"/>
  <c r="U225" i="7"/>
  <c r="T225" i="7"/>
  <c r="S225" i="7"/>
  <c r="R225" i="7"/>
  <c r="Q225" i="7"/>
  <c r="P225" i="7"/>
  <c r="U224" i="7"/>
  <c r="T224" i="7"/>
  <c r="S224" i="7"/>
  <c r="R224" i="7"/>
  <c r="Q224" i="7"/>
  <c r="P224" i="7"/>
  <c r="U223" i="7"/>
  <c r="T223" i="7"/>
  <c r="S223" i="7"/>
  <c r="R223" i="7"/>
  <c r="Q223" i="7"/>
  <c r="P223" i="7"/>
  <c r="U222" i="7"/>
  <c r="T222" i="7"/>
  <c r="S222" i="7"/>
  <c r="R222" i="7"/>
  <c r="Q222" i="7"/>
  <c r="P222" i="7"/>
  <c r="U221" i="7"/>
  <c r="T221" i="7"/>
  <c r="S221" i="7"/>
  <c r="R221" i="7"/>
  <c r="Q221" i="7"/>
  <c r="P221" i="7"/>
  <c r="U220" i="7"/>
  <c r="T220" i="7"/>
  <c r="S220" i="7"/>
  <c r="R220" i="7"/>
  <c r="Q220" i="7"/>
  <c r="P220" i="7"/>
  <c r="U219" i="7"/>
  <c r="T219" i="7"/>
  <c r="S219" i="7"/>
  <c r="R219" i="7"/>
  <c r="Q219" i="7"/>
  <c r="P219" i="7"/>
  <c r="U218" i="7"/>
  <c r="T218" i="7"/>
  <c r="S218" i="7"/>
  <c r="R218" i="7"/>
  <c r="Q218" i="7"/>
  <c r="P218" i="7"/>
  <c r="U217" i="7"/>
  <c r="T217" i="7"/>
  <c r="S217" i="7"/>
  <c r="R217" i="7"/>
  <c r="Q217" i="7"/>
  <c r="P217" i="7"/>
  <c r="U216" i="7"/>
  <c r="T216" i="7"/>
  <c r="S216" i="7"/>
  <c r="R216" i="7"/>
  <c r="Q216" i="7"/>
  <c r="P216" i="7"/>
  <c r="U215" i="7"/>
  <c r="T215" i="7"/>
  <c r="S215" i="7"/>
  <c r="R215" i="7"/>
  <c r="Q215" i="7"/>
  <c r="P215" i="7"/>
  <c r="U214" i="7"/>
  <c r="T214" i="7"/>
  <c r="S214" i="7"/>
  <c r="R214" i="7"/>
  <c r="Q214" i="7"/>
  <c r="P214" i="7"/>
  <c r="U213" i="7"/>
  <c r="T213" i="7"/>
  <c r="S213" i="7"/>
  <c r="R213" i="7"/>
  <c r="Q213" i="7"/>
  <c r="P213" i="7"/>
  <c r="U212" i="7"/>
  <c r="T212" i="7"/>
  <c r="S212" i="7"/>
  <c r="R212" i="7"/>
  <c r="Q212" i="7"/>
  <c r="P212" i="7"/>
  <c r="U211" i="7"/>
  <c r="T211" i="7"/>
  <c r="S211" i="7"/>
  <c r="R211" i="7"/>
  <c r="Q211" i="7"/>
  <c r="P211" i="7"/>
  <c r="U210" i="7"/>
  <c r="T210" i="7"/>
  <c r="S210" i="7"/>
  <c r="R210" i="7"/>
  <c r="Q210" i="7"/>
  <c r="P210" i="7"/>
  <c r="U209" i="7"/>
  <c r="T209" i="7"/>
  <c r="S209" i="7"/>
  <c r="R209" i="7"/>
  <c r="Q209" i="7"/>
  <c r="P209" i="7"/>
  <c r="U208" i="7"/>
  <c r="T208" i="7"/>
  <c r="S208" i="7"/>
  <c r="R208" i="7"/>
  <c r="Q208" i="7"/>
  <c r="P208" i="7"/>
  <c r="U207" i="7"/>
  <c r="T207" i="7"/>
  <c r="S207" i="7"/>
  <c r="R207" i="7"/>
  <c r="Q207" i="7"/>
  <c r="P207" i="7"/>
  <c r="U206" i="7"/>
  <c r="T206" i="7"/>
  <c r="S206" i="7"/>
  <c r="R206" i="7"/>
  <c r="Q206" i="7"/>
  <c r="P206" i="7"/>
  <c r="U205" i="7"/>
  <c r="T205" i="7"/>
  <c r="S205" i="7"/>
  <c r="R205" i="7"/>
  <c r="Q205" i="7"/>
  <c r="P205" i="7"/>
  <c r="U204" i="7"/>
  <c r="T204" i="7"/>
  <c r="S204" i="7"/>
  <c r="R204" i="7"/>
  <c r="Q204" i="7"/>
  <c r="P204" i="7"/>
  <c r="U203" i="7"/>
  <c r="T203" i="7"/>
  <c r="S203" i="7"/>
  <c r="R203" i="7"/>
  <c r="Q203" i="7"/>
  <c r="P203" i="7"/>
  <c r="U202" i="7"/>
  <c r="T202" i="7"/>
  <c r="S202" i="7"/>
  <c r="R202" i="7"/>
  <c r="Q202" i="7"/>
  <c r="P202" i="7"/>
  <c r="U201" i="7"/>
  <c r="T201" i="7"/>
  <c r="S201" i="7"/>
  <c r="R201" i="7"/>
  <c r="Q201" i="7"/>
  <c r="P201" i="7"/>
  <c r="U200" i="7"/>
  <c r="T200" i="7"/>
  <c r="S200" i="7"/>
  <c r="R200" i="7"/>
  <c r="Q200" i="7"/>
  <c r="P200" i="7"/>
  <c r="U199" i="7"/>
  <c r="T199" i="7"/>
  <c r="S199" i="7"/>
  <c r="R199" i="7"/>
  <c r="Q199" i="7"/>
  <c r="P199" i="7"/>
  <c r="U198" i="7"/>
  <c r="T198" i="7"/>
  <c r="S198" i="7"/>
  <c r="R198" i="7"/>
  <c r="Q198" i="7"/>
  <c r="P198" i="7"/>
  <c r="U197" i="7"/>
  <c r="T197" i="7"/>
  <c r="S197" i="7"/>
  <c r="R197" i="7"/>
  <c r="Q197" i="7"/>
  <c r="P197" i="7"/>
  <c r="U196" i="7"/>
  <c r="T196" i="7"/>
  <c r="S196" i="7"/>
  <c r="R196" i="7"/>
  <c r="Q196" i="7"/>
  <c r="P196" i="7"/>
  <c r="U195" i="7"/>
  <c r="T195" i="7"/>
  <c r="S195" i="7"/>
  <c r="R195" i="7"/>
  <c r="Q195" i="7"/>
  <c r="P195" i="7"/>
  <c r="U194" i="7"/>
  <c r="T194" i="7"/>
  <c r="S194" i="7"/>
  <c r="R194" i="7"/>
  <c r="Q194" i="7"/>
  <c r="P194" i="7"/>
  <c r="U193" i="7"/>
  <c r="T193" i="7"/>
  <c r="S193" i="7"/>
  <c r="R193" i="7"/>
  <c r="Q193" i="7"/>
  <c r="P193" i="7"/>
  <c r="U192" i="7"/>
  <c r="T192" i="7"/>
  <c r="S192" i="7"/>
  <c r="R192" i="7"/>
  <c r="Q192" i="7"/>
  <c r="P192" i="7"/>
  <c r="U191" i="7"/>
  <c r="T191" i="7"/>
  <c r="S191" i="7"/>
  <c r="R191" i="7"/>
  <c r="Q191" i="7"/>
  <c r="P191" i="7"/>
  <c r="U190" i="7"/>
  <c r="T190" i="7"/>
  <c r="S190" i="7"/>
  <c r="R190" i="7"/>
  <c r="Q190" i="7"/>
  <c r="P190" i="7"/>
  <c r="U189" i="7"/>
  <c r="T189" i="7"/>
  <c r="S189" i="7"/>
  <c r="R189" i="7"/>
  <c r="Q189" i="7"/>
  <c r="P189" i="7"/>
  <c r="U188" i="7"/>
  <c r="T188" i="7"/>
  <c r="S188" i="7"/>
  <c r="R188" i="7"/>
  <c r="Q188" i="7"/>
  <c r="P188" i="7"/>
  <c r="U187" i="7"/>
  <c r="T187" i="7"/>
  <c r="S187" i="7"/>
  <c r="R187" i="7"/>
  <c r="Q187" i="7"/>
  <c r="P187" i="7"/>
  <c r="U186" i="7"/>
  <c r="T186" i="7"/>
  <c r="S186" i="7"/>
  <c r="R186" i="7"/>
  <c r="Q186" i="7"/>
  <c r="P186" i="7"/>
  <c r="U185" i="7"/>
  <c r="T185" i="7"/>
  <c r="S185" i="7"/>
  <c r="R185" i="7"/>
  <c r="Q185" i="7"/>
  <c r="P185" i="7"/>
  <c r="U184" i="7"/>
  <c r="T184" i="7"/>
  <c r="S184" i="7"/>
  <c r="R184" i="7"/>
  <c r="Q184" i="7"/>
  <c r="P184" i="7"/>
  <c r="U183" i="7"/>
  <c r="T183" i="7"/>
  <c r="S183" i="7"/>
  <c r="R183" i="7"/>
  <c r="Q183" i="7"/>
  <c r="P183" i="7"/>
  <c r="U182" i="7"/>
  <c r="T182" i="7"/>
  <c r="S182" i="7"/>
  <c r="R182" i="7"/>
  <c r="Q182" i="7"/>
  <c r="P182" i="7"/>
  <c r="U181" i="7"/>
  <c r="T181" i="7"/>
  <c r="S181" i="7"/>
  <c r="R181" i="7"/>
  <c r="Q181" i="7"/>
  <c r="P181" i="7"/>
  <c r="U180" i="7"/>
  <c r="T180" i="7"/>
  <c r="S180" i="7"/>
  <c r="R180" i="7"/>
  <c r="Q180" i="7"/>
  <c r="P180" i="7"/>
  <c r="U179" i="7"/>
  <c r="T179" i="7"/>
  <c r="S179" i="7"/>
  <c r="R179" i="7"/>
  <c r="Q179" i="7"/>
  <c r="P179" i="7"/>
  <c r="U178" i="7"/>
  <c r="T178" i="7"/>
  <c r="S178" i="7"/>
  <c r="R178" i="7"/>
  <c r="Q178" i="7"/>
  <c r="P178" i="7"/>
  <c r="U177" i="7"/>
  <c r="T177" i="7"/>
  <c r="S177" i="7"/>
  <c r="R177" i="7"/>
  <c r="Q177" i="7"/>
  <c r="P177" i="7"/>
  <c r="U176" i="7"/>
  <c r="T176" i="7"/>
  <c r="S176" i="7"/>
  <c r="R176" i="7"/>
  <c r="Q176" i="7"/>
  <c r="P176" i="7"/>
  <c r="U175" i="7"/>
  <c r="T175" i="7"/>
  <c r="S175" i="7"/>
  <c r="R175" i="7"/>
  <c r="Q175" i="7"/>
  <c r="P175" i="7"/>
  <c r="U174" i="7"/>
  <c r="T174" i="7"/>
  <c r="S174" i="7"/>
  <c r="R174" i="7"/>
  <c r="Q174" i="7"/>
  <c r="P174" i="7"/>
  <c r="U173" i="7"/>
  <c r="T173" i="7"/>
  <c r="S173" i="7"/>
  <c r="R173" i="7"/>
  <c r="Q173" i="7"/>
  <c r="P173" i="7"/>
  <c r="U172" i="7"/>
  <c r="T172" i="7"/>
  <c r="S172" i="7"/>
  <c r="R172" i="7"/>
  <c r="Q172" i="7"/>
  <c r="P172" i="7"/>
  <c r="U171" i="7"/>
  <c r="T171" i="7"/>
  <c r="S171" i="7"/>
  <c r="R171" i="7"/>
  <c r="Q171" i="7"/>
  <c r="P171" i="7"/>
  <c r="U170" i="7"/>
  <c r="T170" i="7"/>
  <c r="S170" i="7"/>
  <c r="R170" i="7"/>
  <c r="Q170" i="7"/>
  <c r="P170" i="7"/>
  <c r="U169" i="7"/>
  <c r="T169" i="7"/>
  <c r="S169" i="7"/>
  <c r="R169" i="7"/>
  <c r="Q169" i="7"/>
  <c r="P169" i="7"/>
  <c r="U168" i="7"/>
  <c r="T168" i="7"/>
  <c r="S168" i="7"/>
  <c r="R168" i="7"/>
  <c r="Q168" i="7"/>
  <c r="P168" i="7"/>
  <c r="U167" i="7"/>
  <c r="T167" i="7"/>
  <c r="S167" i="7"/>
  <c r="R167" i="7"/>
  <c r="Q167" i="7"/>
  <c r="P167" i="7"/>
  <c r="U166" i="7"/>
  <c r="T166" i="7"/>
  <c r="S166" i="7"/>
  <c r="R166" i="7"/>
  <c r="Q166" i="7"/>
  <c r="P166" i="7"/>
  <c r="U165" i="7"/>
  <c r="T165" i="7"/>
  <c r="S165" i="7"/>
  <c r="R165" i="7"/>
  <c r="Q165" i="7"/>
  <c r="P165" i="7"/>
  <c r="U164" i="7"/>
  <c r="T164" i="7"/>
  <c r="S164" i="7"/>
  <c r="R164" i="7"/>
  <c r="Q164" i="7"/>
  <c r="P164" i="7"/>
  <c r="U163" i="7"/>
  <c r="T163" i="7"/>
  <c r="S163" i="7"/>
  <c r="R163" i="7"/>
  <c r="Q163" i="7"/>
  <c r="P163" i="7"/>
  <c r="U162" i="7"/>
  <c r="T162" i="7"/>
  <c r="S162" i="7"/>
  <c r="R162" i="7"/>
  <c r="Q162" i="7"/>
  <c r="P162" i="7"/>
  <c r="U161" i="7"/>
  <c r="T161" i="7"/>
  <c r="S161" i="7"/>
  <c r="R161" i="7"/>
  <c r="Q161" i="7"/>
  <c r="P161" i="7"/>
  <c r="U160" i="7"/>
  <c r="T160" i="7"/>
  <c r="S160" i="7"/>
  <c r="R160" i="7"/>
  <c r="Q160" i="7"/>
  <c r="P160" i="7"/>
  <c r="U159" i="7"/>
  <c r="T159" i="7"/>
  <c r="S159" i="7"/>
  <c r="R159" i="7"/>
  <c r="Q159" i="7"/>
  <c r="P159" i="7"/>
  <c r="U158" i="7"/>
  <c r="T158" i="7"/>
  <c r="S158" i="7"/>
  <c r="R158" i="7"/>
  <c r="Q158" i="7"/>
  <c r="P158" i="7"/>
  <c r="U157" i="7"/>
  <c r="T157" i="7"/>
  <c r="S157" i="7"/>
  <c r="R157" i="7"/>
  <c r="Q157" i="7"/>
  <c r="P157" i="7"/>
  <c r="U156" i="7"/>
  <c r="T156" i="7"/>
  <c r="S156" i="7"/>
  <c r="R156" i="7"/>
  <c r="Q156" i="7"/>
  <c r="P156" i="7"/>
  <c r="U155" i="7"/>
  <c r="T155" i="7"/>
  <c r="S155" i="7"/>
  <c r="R155" i="7"/>
  <c r="Q155" i="7"/>
  <c r="P155" i="7"/>
  <c r="U154" i="7"/>
  <c r="T154" i="7"/>
  <c r="S154" i="7"/>
  <c r="R154" i="7"/>
  <c r="Q154" i="7"/>
  <c r="P154" i="7"/>
  <c r="U153" i="7"/>
  <c r="T153" i="7"/>
  <c r="S153" i="7"/>
  <c r="R153" i="7"/>
  <c r="Q153" i="7"/>
  <c r="P153" i="7"/>
  <c r="U152" i="7"/>
  <c r="T152" i="7"/>
  <c r="S152" i="7"/>
  <c r="R152" i="7"/>
  <c r="Q152" i="7"/>
  <c r="P152" i="7"/>
  <c r="U151" i="7"/>
  <c r="T151" i="7"/>
  <c r="S151" i="7"/>
  <c r="R151" i="7"/>
  <c r="Q151" i="7"/>
  <c r="P151" i="7"/>
  <c r="U150" i="7"/>
  <c r="T150" i="7"/>
  <c r="S150" i="7"/>
  <c r="R150" i="7"/>
  <c r="Q150" i="7"/>
  <c r="P150" i="7"/>
  <c r="U149" i="7"/>
  <c r="T149" i="7"/>
  <c r="S149" i="7"/>
  <c r="R149" i="7"/>
  <c r="Q149" i="7"/>
  <c r="P149" i="7"/>
  <c r="U148" i="7"/>
  <c r="T148" i="7"/>
  <c r="S148" i="7"/>
  <c r="R148" i="7"/>
  <c r="Q148" i="7"/>
  <c r="P148" i="7"/>
  <c r="U147" i="7"/>
  <c r="T147" i="7"/>
  <c r="S147" i="7"/>
  <c r="R147" i="7"/>
  <c r="Q147" i="7"/>
  <c r="P147" i="7"/>
  <c r="U146" i="7"/>
  <c r="T146" i="7"/>
  <c r="S146" i="7"/>
  <c r="R146" i="7"/>
  <c r="Q146" i="7"/>
  <c r="P146" i="7"/>
  <c r="U145" i="7"/>
  <c r="T145" i="7"/>
  <c r="S145" i="7"/>
  <c r="R145" i="7"/>
  <c r="Q145" i="7"/>
  <c r="P145" i="7"/>
  <c r="U144" i="7"/>
  <c r="T144" i="7"/>
  <c r="S144" i="7"/>
  <c r="R144" i="7"/>
  <c r="Q144" i="7"/>
  <c r="P144" i="7"/>
  <c r="U143" i="7"/>
  <c r="T143" i="7"/>
  <c r="S143" i="7"/>
  <c r="R143" i="7"/>
  <c r="Q143" i="7"/>
  <c r="P143" i="7"/>
  <c r="U142" i="7"/>
  <c r="T142" i="7"/>
  <c r="S142" i="7"/>
  <c r="R142" i="7"/>
  <c r="Q142" i="7"/>
  <c r="P142" i="7"/>
  <c r="U141" i="7"/>
  <c r="T141" i="7"/>
  <c r="S141" i="7"/>
  <c r="R141" i="7"/>
  <c r="Q141" i="7"/>
  <c r="P141" i="7"/>
  <c r="U140" i="7"/>
  <c r="T140" i="7"/>
  <c r="S140" i="7"/>
  <c r="R140" i="7"/>
  <c r="Q140" i="7"/>
  <c r="P140" i="7"/>
  <c r="U139" i="7"/>
  <c r="T139" i="7"/>
  <c r="S139" i="7"/>
  <c r="R139" i="7"/>
  <c r="Q139" i="7"/>
  <c r="P139" i="7"/>
  <c r="U138" i="7"/>
  <c r="T138" i="7"/>
  <c r="S138" i="7"/>
  <c r="R138" i="7"/>
  <c r="Q138" i="7"/>
  <c r="P138" i="7"/>
  <c r="U137" i="7"/>
  <c r="T137" i="7"/>
  <c r="S137" i="7"/>
  <c r="R137" i="7"/>
  <c r="Q137" i="7"/>
  <c r="P137" i="7"/>
  <c r="U136" i="7"/>
  <c r="T136" i="7"/>
  <c r="S136" i="7"/>
  <c r="R136" i="7"/>
  <c r="Q136" i="7"/>
  <c r="P136" i="7"/>
  <c r="U135" i="7"/>
  <c r="T135" i="7"/>
  <c r="S135" i="7"/>
  <c r="R135" i="7"/>
  <c r="Q135" i="7"/>
  <c r="P135" i="7"/>
  <c r="U134" i="7"/>
  <c r="T134" i="7"/>
  <c r="S134" i="7"/>
  <c r="R134" i="7"/>
  <c r="Q134" i="7"/>
  <c r="P134" i="7"/>
  <c r="U133" i="7"/>
  <c r="T133" i="7"/>
  <c r="S133" i="7"/>
  <c r="R133" i="7"/>
  <c r="Q133" i="7"/>
  <c r="P133" i="7"/>
  <c r="U132" i="7"/>
  <c r="T132" i="7"/>
  <c r="S132" i="7"/>
  <c r="R132" i="7"/>
  <c r="Q132" i="7"/>
  <c r="P132" i="7"/>
  <c r="U131" i="7"/>
  <c r="T131" i="7"/>
  <c r="S131" i="7"/>
  <c r="R131" i="7"/>
  <c r="Q131" i="7"/>
  <c r="P131" i="7"/>
  <c r="U130" i="7"/>
  <c r="T130" i="7"/>
  <c r="S130" i="7"/>
  <c r="R130" i="7"/>
  <c r="Q130" i="7"/>
  <c r="P130" i="7"/>
  <c r="U129" i="7"/>
  <c r="T129" i="7"/>
  <c r="S129" i="7"/>
  <c r="R129" i="7"/>
  <c r="Q129" i="7"/>
  <c r="P129" i="7"/>
  <c r="U128" i="7"/>
  <c r="T128" i="7"/>
  <c r="S128" i="7"/>
  <c r="R128" i="7"/>
  <c r="Q128" i="7"/>
  <c r="P128" i="7"/>
  <c r="U127" i="7"/>
  <c r="T127" i="7"/>
  <c r="S127" i="7"/>
  <c r="R127" i="7"/>
  <c r="Q127" i="7"/>
  <c r="P127" i="7"/>
  <c r="U126" i="7"/>
  <c r="T126" i="7"/>
  <c r="S126" i="7"/>
  <c r="R126" i="7"/>
  <c r="Q126" i="7"/>
  <c r="P126" i="7"/>
  <c r="U125" i="7"/>
  <c r="T125" i="7"/>
  <c r="S125" i="7"/>
  <c r="R125" i="7"/>
  <c r="Q125" i="7"/>
  <c r="P125" i="7"/>
  <c r="U124" i="7"/>
  <c r="T124" i="7"/>
  <c r="S124" i="7"/>
  <c r="R124" i="7"/>
  <c r="Q124" i="7"/>
  <c r="P124" i="7"/>
  <c r="U123" i="7"/>
  <c r="T123" i="7"/>
  <c r="S123" i="7"/>
  <c r="R123" i="7"/>
  <c r="Q123" i="7"/>
  <c r="P123" i="7"/>
  <c r="U122" i="7"/>
  <c r="T122" i="7"/>
  <c r="S122" i="7"/>
  <c r="R122" i="7"/>
  <c r="Q122" i="7"/>
  <c r="P122" i="7"/>
  <c r="U121" i="7"/>
  <c r="T121" i="7"/>
  <c r="S121" i="7"/>
  <c r="R121" i="7"/>
  <c r="Q121" i="7"/>
  <c r="P121" i="7"/>
  <c r="U120" i="7"/>
  <c r="T120" i="7"/>
  <c r="S120" i="7"/>
  <c r="R120" i="7"/>
  <c r="Q120" i="7"/>
  <c r="P120" i="7"/>
  <c r="U119" i="7"/>
  <c r="T119" i="7"/>
  <c r="S119" i="7"/>
  <c r="R119" i="7"/>
  <c r="Q119" i="7"/>
  <c r="P119" i="7"/>
  <c r="U118" i="7"/>
  <c r="T118" i="7"/>
  <c r="S118" i="7"/>
  <c r="R118" i="7"/>
  <c r="Q118" i="7"/>
  <c r="P118" i="7"/>
  <c r="U117" i="7"/>
  <c r="T117" i="7"/>
  <c r="S117" i="7"/>
  <c r="R117" i="7"/>
  <c r="Q117" i="7"/>
  <c r="P117" i="7"/>
  <c r="U116" i="7"/>
  <c r="T116" i="7"/>
  <c r="S116" i="7"/>
  <c r="R116" i="7"/>
  <c r="Q116" i="7"/>
  <c r="P116" i="7"/>
  <c r="U115" i="7"/>
  <c r="T115" i="7"/>
  <c r="S115" i="7"/>
  <c r="R115" i="7"/>
  <c r="Q115" i="7"/>
  <c r="P115" i="7"/>
  <c r="U114" i="7"/>
  <c r="T114" i="7"/>
  <c r="S114" i="7"/>
  <c r="R114" i="7"/>
  <c r="Q114" i="7"/>
  <c r="P114" i="7"/>
  <c r="U113" i="7"/>
  <c r="T113" i="7"/>
  <c r="S113" i="7"/>
  <c r="R113" i="7"/>
  <c r="Q113" i="7"/>
  <c r="P113" i="7"/>
  <c r="U112" i="7"/>
  <c r="T112" i="7"/>
  <c r="S112" i="7"/>
  <c r="R112" i="7"/>
  <c r="Q112" i="7"/>
  <c r="P112" i="7"/>
  <c r="U111" i="7"/>
  <c r="T111" i="7"/>
  <c r="S111" i="7"/>
  <c r="R111" i="7"/>
  <c r="Q111" i="7"/>
  <c r="P111" i="7"/>
  <c r="U110" i="7"/>
  <c r="T110" i="7"/>
  <c r="S110" i="7"/>
  <c r="R110" i="7"/>
  <c r="Q110" i="7"/>
  <c r="P110" i="7"/>
  <c r="U109" i="7"/>
  <c r="T109" i="7"/>
  <c r="S109" i="7"/>
  <c r="R109" i="7"/>
  <c r="Q109" i="7"/>
  <c r="P109" i="7"/>
  <c r="U108" i="7"/>
  <c r="T108" i="7"/>
  <c r="S108" i="7"/>
  <c r="R108" i="7"/>
  <c r="Q108" i="7"/>
  <c r="P108" i="7"/>
  <c r="U107" i="7"/>
  <c r="T107" i="7"/>
  <c r="S107" i="7"/>
  <c r="R107" i="7"/>
  <c r="Q107" i="7"/>
  <c r="P107" i="7"/>
  <c r="U106" i="7"/>
  <c r="T106" i="7"/>
  <c r="S106" i="7"/>
  <c r="R106" i="7"/>
  <c r="Q106" i="7"/>
  <c r="P106" i="7"/>
  <c r="U105" i="7"/>
  <c r="T105" i="7"/>
  <c r="S105" i="7"/>
  <c r="R105" i="7"/>
  <c r="Q105" i="7"/>
  <c r="P105" i="7"/>
  <c r="U104" i="7"/>
  <c r="T104" i="7"/>
  <c r="S104" i="7"/>
  <c r="R104" i="7"/>
  <c r="Q104" i="7"/>
  <c r="P104" i="7"/>
  <c r="U103" i="7"/>
  <c r="T103" i="7"/>
  <c r="S103" i="7"/>
  <c r="R103" i="7"/>
  <c r="Q103" i="7"/>
  <c r="P103" i="7"/>
  <c r="U102" i="7"/>
  <c r="T102" i="7"/>
  <c r="S102" i="7"/>
  <c r="R102" i="7"/>
  <c r="Q102" i="7"/>
  <c r="P102" i="7"/>
  <c r="U101" i="7"/>
  <c r="T101" i="7"/>
  <c r="S101" i="7"/>
  <c r="R101" i="7"/>
  <c r="Q101" i="7"/>
  <c r="P101" i="7"/>
  <c r="U100" i="7"/>
  <c r="T100" i="7"/>
  <c r="S100" i="7"/>
  <c r="R100" i="7"/>
  <c r="Q100" i="7"/>
  <c r="P100" i="7"/>
  <c r="U99" i="7"/>
  <c r="T99" i="7"/>
  <c r="S99" i="7"/>
  <c r="R99" i="7"/>
  <c r="Q99" i="7"/>
  <c r="P99" i="7"/>
  <c r="U98" i="7"/>
  <c r="T98" i="7"/>
  <c r="S98" i="7"/>
  <c r="R98" i="7"/>
  <c r="Q98" i="7"/>
  <c r="P98" i="7"/>
  <c r="U97" i="7"/>
  <c r="T97" i="7"/>
  <c r="S97" i="7"/>
  <c r="R97" i="7"/>
  <c r="Q97" i="7"/>
  <c r="P97" i="7"/>
  <c r="U96" i="7"/>
  <c r="T96" i="7"/>
  <c r="S96" i="7"/>
  <c r="R96" i="7"/>
  <c r="Q96" i="7"/>
  <c r="P96" i="7"/>
  <c r="U95" i="7"/>
  <c r="T95" i="7"/>
  <c r="S95" i="7"/>
  <c r="R95" i="7"/>
  <c r="Q95" i="7"/>
  <c r="P95" i="7"/>
  <c r="U94" i="7"/>
  <c r="T94" i="7"/>
  <c r="S94" i="7"/>
  <c r="R94" i="7"/>
  <c r="Q94" i="7"/>
  <c r="P94" i="7"/>
  <c r="U93" i="7"/>
  <c r="T93" i="7"/>
  <c r="S93" i="7"/>
  <c r="R93" i="7"/>
  <c r="Q93" i="7"/>
  <c r="P93" i="7"/>
  <c r="U92" i="7"/>
  <c r="T92" i="7"/>
  <c r="S92" i="7"/>
  <c r="R92" i="7"/>
  <c r="Q92" i="7"/>
  <c r="P92" i="7"/>
  <c r="U91" i="7"/>
  <c r="T91" i="7"/>
  <c r="S91" i="7"/>
  <c r="R91" i="7"/>
  <c r="Q91" i="7"/>
  <c r="P91" i="7"/>
  <c r="U90" i="7"/>
  <c r="T90" i="7"/>
  <c r="S90" i="7"/>
  <c r="R90" i="7"/>
  <c r="Q90" i="7"/>
  <c r="P90" i="7"/>
  <c r="U89" i="7"/>
  <c r="T89" i="7"/>
  <c r="S89" i="7"/>
  <c r="R89" i="7"/>
  <c r="Q89" i="7"/>
  <c r="P89" i="7"/>
  <c r="U88" i="7"/>
  <c r="T88" i="7"/>
  <c r="S88" i="7"/>
  <c r="R88" i="7"/>
  <c r="Q88" i="7"/>
  <c r="P88" i="7"/>
  <c r="U87" i="7"/>
  <c r="T87" i="7"/>
  <c r="S87" i="7"/>
  <c r="R87" i="7"/>
  <c r="Q87" i="7"/>
  <c r="P87" i="7"/>
  <c r="U86" i="7"/>
  <c r="T86" i="7"/>
  <c r="S86" i="7"/>
  <c r="R86" i="7"/>
  <c r="Q86" i="7"/>
  <c r="P86" i="7"/>
  <c r="U85" i="7"/>
  <c r="T85" i="7"/>
  <c r="S85" i="7"/>
  <c r="R85" i="7"/>
  <c r="Q85" i="7"/>
  <c r="P85" i="7"/>
  <c r="U84" i="7"/>
  <c r="T84" i="7"/>
  <c r="S84" i="7"/>
  <c r="R84" i="7"/>
  <c r="Q84" i="7"/>
  <c r="P84" i="7"/>
  <c r="U83" i="7"/>
  <c r="T83" i="7"/>
  <c r="S83" i="7"/>
  <c r="R83" i="7"/>
  <c r="Q83" i="7"/>
  <c r="P83" i="7"/>
  <c r="U82" i="7"/>
  <c r="T82" i="7"/>
  <c r="S82" i="7"/>
  <c r="R82" i="7"/>
  <c r="Q82" i="7"/>
  <c r="P82" i="7"/>
  <c r="U81" i="7"/>
  <c r="T81" i="7"/>
  <c r="S81" i="7"/>
  <c r="R81" i="7"/>
  <c r="Q81" i="7"/>
  <c r="P81" i="7"/>
  <c r="U80" i="7"/>
  <c r="T80" i="7"/>
  <c r="S80" i="7"/>
  <c r="R80" i="7"/>
  <c r="Q80" i="7"/>
  <c r="P80" i="7"/>
  <c r="U79" i="7"/>
  <c r="T79" i="7"/>
  <c r="S79" i="7"/>
  <c r="R79" i="7"/>
  <c r="Q79" i="7"/>
  <c r="P79" i="7"/>
  <c r="U78" i="7"/>
  <c r="T78" i="7"/>
  <c r="S78" i="7"/>
  <c r="R78" i="7"/>
  <c r="Q78" i="7"/>
  <c r="P78" i="7"/>
  <c r="U77" i="7"/>
  <c r="T77" i="7"/>
  <c r="S77" i="7"/>
  <c r="R77" i="7"/>
  <c r="Q77" i="7"/>
  <c r="P77" i="7"/>
  <c r="U76" i="7"/>
  <c r="T76" i="7"/>
  <c r="S76" i="7"/>
  <c r="R76" i="7"/>
  <c r="Q76" i="7"/>
  <c r="P76" i="7"/>
  <c r="U75" i="7"/>
  <c r="T75" i="7"/>
  <c r="S75" i="7"/>
  <c r="R75" i="7"/>
  <c r="Q75" i="7"/>
  <c r="P75" i="7"/>
  <c r="U74" i="7"/>
  <c r="T74" i="7"/>
  <c r="S74" i="7"/>
  <c r="R74" i="7"/>
  <c r="Q74" i="7"/>
  <c r="P74" i="7"/>
  <c r="U73" i="7"/>
  <c r="T73" i="7"/>
  <c r="S73" i="7"/>
  <c r="R73" i="7"/>
  <c r="Q73" i="7"/>
  <c r="P73" i="7"/>
  <c r="U72" i="7"/>
  <c r="T72" i="7"/>
  <c r="S72" i="7"/>
  <c r="R72" i="7"/>
  <c r="Q72" i="7"/>
  <c r="P72" i="7"/>
  <c r="U71" i="7"/>
  <c r="T71" i="7"/>
  <c r="S71" i="7"/>
  <c r="R71" i="7"/>
  <c r="Q71" i="7"/>
  <c r="P71" i="7"/>
  <c r="U70" i="7"/>
  <c r="T70" i="7"/>
  <c r="S70" i="7"/>
  <c r="R70" i="7"/>
  <c r="Q70" i="7"/>
  <c r="P70" i="7"/>
  <c r="U69" i="7"/>
  <c r="T69" i="7"/>
  <c r="S69" i="7"/>
  <c r="R69" i="7"/>
  <c r="Q69" i="7"/>
  <c r="P69" i="7"/>
  <c r="U68" i="7"/>
  <c r="T68" i="7"/>
  <c r="S68" i="7"/>
  <c r="R68" i="7"/>
  <c r="Q68" i="7"/>
  <c r="P68" i="7"/>
  <c r="U67" i="7"/>
  <c r="T67" i="7"/>
  <c r="S67" i="7"/>
  <c r="R67" i="7"/>
  <c r="Q67" i="7"/>
  <c r="P67" i="7"/>
  <c r="U66" i="7"/>
  <c r="T66" i="7"/>
  <c r="S66" i="7"/>
  <c r="R66" i="7"/>
  <c r="Q66" i="7"/>
  <c r="P66" i="7"/>
  <c r="U65" i="7"/>
  <c r="T65" i="7"/>
  <c r="S65" i="7"/>
  <c r="R65" i="7"/>
  <c r="Q65" i="7"/>
  <c r="P65" i="7"/>
  <c r="U64" i="7"/>
  <c r="T64" i="7"/>
  <c r="S64" i="7"/>
  <c r="R64" i="7"/>
  <c r="Q64" i="7"/>
  <c r="P64" i="7"/>
  <c r="U63" i="7"/>
  <c r="T63" i="7"/>
  <c r="S63" i="7"/>
  <c r="R63" i="7"/>
  <c r="Q63" i="7"/>
  <c r="P63" i="7"/>
  <c r="U62" i="7"/>
  <c r="T62" i="7"/>
  <c r="S62" i="7"/>
  <c r="R62" i="7"/>
  <c r="Q62" i="7"/>
  <c r="P62" i="7"/>
  <c r="U61" i="7"/>
  <c r="T61" i="7"/>
  <c r="S61" i="7"/>
  <c r="R61" i="7"/>
  <c r="Q61" i="7"/>
  <c r="P61" i="7"/>
  <c r="U60" i="7"/>
  <c r="T60" i="7"/>
  <c r="S60" i="7"/>
  <c r="R60" i="7"/>
  <c r="Q60" i="7"/>
  <c r="P60" i="7"/>
  <c r="U59" i="7"/>
  <c r="T59" i="7"/>
  <c r="S59" i="7"/>
  <c r="R59" i="7"/>
  <c r="Q59" i="7"/>
  <c r="P59" i="7"/>
  <c r="U58" i="7"/>
  <c r="T58" i="7"/>
  <c r="S58" i="7"/>
  <c r="R58" i="7"/>
  <c r="Q58" i="7"/>
  <c r="P58" i="7"/>
  <c r="U57" i="7"/>
  <c r="T57" i="7"/>
  <c r="S57" i="7"/>
  <c r="R57" i="7"/>
  <c r="Q57" i="7"/>
  <c r="P57" i="7"/>
  <c r="U56" i="7"/>
  <c r="T56" i="7"/>
  <c r="S56" i="7"/>
  <c r="R56" i="7"/>
  <c r="Q56" i="7"/>
  <c r="P56" i="7"/>
  <c r="U55" i="7"/>
  <c r="T55" i="7"/>
  <c r="S55" i="7"/>
  <c r="R55" i="7"/>
  <c r="Q55" i="7"/>
  <c r="P55" i="7"/>
  <c r="U54" i="7"/>
  <c r="T54" i="7"/>
  <c r="S54" i="7"/>
  <c r="R54" i="7"/>
  <c r="Q54" i="7"/>
  <c r="P54" i="7"/>
  <c r="U53" i="7"/>
  <c r="T53" i="7"/>
  <c r="S53" i="7"/>
  <c r="R53" i="7"/>
  <c r="Q53" i="7"/>
  <c r="P53" i="7"/>
  <c r="U52" i="7"/>
  <c r="T52" i="7"/>
  <c r="S52" i="7"/>
  <c r="R52" i="7"/>
  <c r="Q52" i="7"/>
  <c r="P52" i="7"/>
  <c r="U51" i="7"/>
  <c r="T51" i="7"/>
  <c r="S51" i="7"/>
  <c r="R51" i="7"/>
  <c r="Q51" i="7"/>
  <c r="P51" i="7"/>
  <c r="U50" i="7"/>
  <c r="T50" i="7"/>
  <c r="S50" i="7"/>
  <c r="R50" i="7"/>
  <c r="Q50" i="7"/>
  <c r="P50" i="7"/>
  <c r="U49" i="7"/>
  <c r="T49" i="7"/>
  <c r="S49" i="7"/>
  <c r="R49" i="7"/>
  <c r="Q49" i="7"/>
  <c r="P49" i="7"/>
  <c r="U48" i="7"/>
  <c r="T48" i="7"/>
  <c r="S48" i="7"/>
  <c r="R48" i="7"/>
  <c r="Q48" i="7"/>
  <c r="P48" i="7"/>
  <c r="U47" i="7"/>
  <c r="T47" i="7"/>
  <c r="S47" i="7"/>
  <c r="R47" i="7"/>
  <c r="Q47" i="7"/>
  <c r="P47" i="7"/>
  <c r="U46" i="7"/>
  <c r="T46" i="7"/>
  <c r="S46" i="7"/>
  <c r="R46" i="7"/>
  <c r="Q46" i="7"/>
  <c r="P46" i="7"/>
  <c r="U45" i="7"/>
  <c r="T45" i="7"/>
  <c r="S45" i="7"/>
  <c r="R45" i="7"/>
  <c r="Q45" i="7"/>
  <c r="P45" i="7"/>
  <c r="U44" i="7"/>
  <c r="T44" i="7"/>
  <c r="S44" i="7"/>
  <c r="R44" i="7"/>
  <c r="Q44" i="7"/>
  <c r="P44" i="7"/>
  <c r="U43" i="7"/>
  <c r="T43" i="7"/>
  <c r="S43" i="7"/>
  <c r="R43" i="7"/>
  <c r="Q43" i="7"/>
  <c r="P43" i="7"/>
  <c r="U42" i="7"/>
  <c r="T42" i="7"/>
  <c r="S42" i="7"/>
  <c r="R42" i="7"/>
  <c r="Q42" i="7"/>
  <c r="P42" i="7"/>
  <c r="U41" i="7"/>
  <c r="T41" i="7"/>
  <c r="S41" i="7"/>
  <c r="R41" i="7"/>
  <c r="Q41" i="7"/>
  <c r="P41" i="7"/>
  <c r="U40" i="7"/>
  <c r="T40" i="7"/>
  <c r="S40" i="7"/>
  <c r="R40" i="7"/>
  <c r="Q40" i="7"/>
  <c r="P40" i="7"/>
  <c r="U39" i="7"/>
  <c r="T39" i="7"/>
  <c r="S39" i="7"/>
  <c r="R39" i="7"/>
  <c r="Q39" i="7"/>
  <c r="P39" i="7"/>
  <c r="U38" i="7"/>
  <c r="T38" i="7"/>
  <c r="S38" i="7"/>
  <c r="R38" i="7"/>
  <c r="Q38" i="7"/>
  <c r="P38" i="7"/>
  <c r="U37" i="7"/>
  <c r="T37" i="7"/>
  <c r="S37" i="7"/>
  <c r="R37" i="7"/>
  <c r="Q37" i="7"/>
  <c r="P37" i="7"/>
  <c r="U36" i="7"/>
  <c r="T36" i="7"/>
  <c r="S36" i="7"/>
  <c r="R36" i="7"/>
  <c r="Q36" i="7"/>
  <c r="P36" i="7"/>
  <c r="U35" i="7"/>
  <c r="T35" i="7"/>
  <c r="S35" i="7"/>
  <c r="R35" i="7"/>
  <c r="Q35" i="7"/>
  <c r="P35" i="7"/>
  <c r="U34" i="7"/>
  <c r="T34" i="7"/>
  <c r="S34" i="7"/>
  <c r="R34" i="7"/>
  <c r="Q34" i="7"/>
  <c r="P34" i="7"/>
  <c r="U33" i="7"/>
  <c r="T33" i="7"/>
  <c r="S33" i="7"/>
  <c r="R33" i="7"/>
  <c r="Q33" i="7"/>
  <c r="P33" i="7"/>
  <c r="U32" i="7"/>
  <c r="T32" i="7"/>
  <c r="S32" i="7"/>
  <c r="R32" i="7"/>
  <c r="Q32" i="7"/>
  <c r="P32" i="7"/>
  <c r="U31" i="7"/>
  <c r="T31" i="7"/>
  <c r="S31" i="7"/>
  <c r="R31" i="7"/>
  <c r="Q31" i="7"/>
  <c r="P31" i="7"/>
  <c r="U30" i="7"/>
  <c r="T30" i="7"/>
  <c r="S30" i="7"/>
  <c r="R30" i="7"/>
  <c r="Q30" i="7"/>
  <c r="P30" i="7"/>
  <c r="U29" i="7"/>
  <c r="T29" i="7"/>
  <c r="S29" i="7"/>
  <c r="R29" i="7"/>
  <c r="Q29" i="7"/>
  <c r="P29" i="7"/>
  <c r="U28" i="7"/>
  <c r="T28" i="7"/>
  <c r="S28" i="7"/>
  <c r="R28" i="7"/>
  <c r="Q28" i="7"/>
  <c r="P28" i="7"/>
  <c r="U27" i="7"/>
  <c r="T27" i="7"/>
  <c r="S27" i="7"/>
  <c r="R27" i="7"/>
  <c r="Q27" i="7"/>
  <c r="P27" i="7"/>
  <c r="U26" i="7"/>
  <c r="T26" i="7"/>
  <c r="S26" i="7"/>
  <c r="R26" i="7"/>
  <c r="Q26" i="7"/>
  <c r="P26" i="7"/>
  <c r="U25" i="7"/>
  <c r="T25" i="7"/>
  <c r="S25" i="7"/>
  <c r="R25" i="7"/>
  <c r="Q25" i="7"/>
  <c r="P25" i="7"/>
  <c r="U24" i="7"/>
  <c r="T24" i="7"/>
  <c r="S24" i="7"/>
  <c r="R24" i="7"/>
  <c r="Q24" i="7"/>
  <c r="P24" i="7"/>
  <c r="U23" i="7"/>
  <c r="T23" i="7"/>
  <c r="S23" i="7"/>
  <c r="R23" i="7"/>
  <c r="Q23" i="7"/>
  <c r="P23" i="7"/>
  <c r="U22" i="7"/>
  <c r="T22" i="7"/>
  <c r="S22" i="7"/>
  <c r="R22" i="7"/>
  <c r="Q22" i="7"/>
  <c r="P22" i="7"/>
  <c r="U21" i="7"/>
  <c r="T21" i="7"/>
  <c r="S21" i="7"/>
  <c r="R21" i="7"/>
  <c r="Q21" i="7"/>
  <c r="P21" i="7"/>
  <c r="U20" i="7"/>
  <c r="T20" i="7"/>
  <c r="S20" i="7"/>
  <c r="R20" i="7"/>
  <c r="Q20" i="7"/>
  <c r="P20" i="7"/>
  <c r="U19" i="7"/>
  <c r="T19" i="7"/>
  <c r="S19" i="7"/>
  <c r="R19" i="7"/>
  <c r="Q19" i="7"/>
  <c r="P19" i="7"/>
  <c r="U18" i="7"/>
  <c r="T18" i="7"/>
  <c r="S18" i="7"/>
  <c r="R18" i="7"/>
  <c r="Q18" i="7"/>
  <c r="P18" i="7"/>
  <c r="U17" i="7"/>
  <c r="T17" i="7"/>
  <c r="S17" i="7"/>
  <c r="R17" i="7"/>
  <c r="Q17" i="7"/>
  <c r="P17" i="7"/>
  <c r="U16" i="7"/>
  <c r="T16" i="7"/>
  <c r="S16" i="7"/>
  <c r="R16" i="7"/>
  <c r="Q16" i="7"/>
  <c r="P16" i="7"/>
  <c r="U15" i="7"/>
  <c r="T15" i="7"/>
  <c r="S15" i="7"/>
  <c r="R15" i="7"/>
  <c r="Q15" i="7"/>
  <c r="P15" i="7"/>
  <c r="U14" i="7"/>
  <c r="T14" i="7"/>
  <c r="S14" i="7"/>
  <c r="R14" i="7"/>
  <c r="Q14" i="7"/>
  <c r="P14" i="7"/>
  <c r="U13" i="7"/>
  <c r="T13" i="7"/>
  <c r="S13" i="7"/>
  <c r="R13" i="7"/>
  <c r="Q13" i="7"/>
  <c r="P13" i="7"/>
  <c r="U12" i="7"/>
  <c r="T12" i="7"/>
  <c r="S12" i="7"/>
  <c r="R12" i="7"/>
  <c r="Q12" i="7"/>
  <c r="P12" i="7"/>
  <c r="U11" i="7"/>
  <c r="T11" i="7"/>
  <c r="S11" i="7"/>
  <c r="R11" i="7"/>
  <c r="Q11" i="7"/>
  <c r="P11" i="7"/>
  <c r="U10" i="7"/>
  <c r="T10" i="7"/>
  <c r="S10" i="7"/>
  <c r="R10" i="7"/>
  <c r="Q10" i="7"/>
  <c r="P10" i="7"/>
  <c r="U9" i="7"/>
  <c r="T9" i="7"/>
  <c r="S9" i="7"/>
  <c r="R9" i="7"/>
  <c r="Q9" i="7"/>
  <c r="P9" i="7"/>
  <c r="U8" i="7"/>
  <c r="T8" i="7"/>
  <c r="S8" i="7"/>
  <c r="R8" i="7"/>
  <c r="Q8" i="7"/>
  <c r="P8" i="7"/>
  <c r="U7" i="7"/>
  <c r="T7" i="7"/>
  <c r="S7" i="7"/>
  <c r="R7" i="7"/>
  <c r="Q7" i="7"/>
  <c r="P7" i="7"/>
  <c r="U6" i="7"/>
  <c r="T6" i="7"/>
  <c r="S6" i="7"/>
  <c r="R6" i="7"/>
  <c r="Q6" i="7"/>
  <c r="P6" i="7"/>
  <c r="U5" i="7"/>
  <c r="T5" i="7"/>
  <c r="S5" i="7"/>
  <c r="R5" i="7"/>
  <c r="Q5" i="7"/>
  <c r="P5" i="7"/>
  <c r="U4" i="7"/>
  <c r="T4" i="7"/>
  <c r="S4" i="7"/>
  <c r="R4" i="7"/>
  <c r="Q4" i="7"/>
  <c r="P4" i="7"/>
  <c r="D278" i="7" l="1"/>
  <c r="I278" i="7"/>
  <c r="M278" i="7"/>
  <c r="AE278" i="7"/>
  <c r="E278" i="7"/>
  <c r="A278" i="7"/>
  <c r="J278" i="7"/>
  <c r="AF278" i="7"/>
  <c r="G6" i="7"/>
  <c r="G8" i="7"/>
  <c r="G10" i="7"/>
  <c r="G12" i="7"/>
  <c r="G14" i="7"/>
  <c r="G16" i="7"/>
  <c r="G18" i="7"/>
  <c r="N19" i="7"/>
  <c r="G20" i="7"/>
  <c r="N21" i="7"/>
  <c r="G22" i="7"/>
  <c r="N23" i="7"/>
  <c r="G24" i="7"/>
  <c r="G26" i="7"/>
  <c r="G30" i="7"/>
  <c r="G32" i="7"/>
  <c r="G34" i="7"/>
  <c r="N35" i="7"/>
  <c r="G36" i="7"/>
  <c r="G38" i="7"/>
  <c r="G40" i="7"/>
  <c r="G42" i="7"/>
  <c r="N43" i="7"/>
  <c r="G44" i="7"/>
  <c r="N45" i="7"/>
  <c r="G46" i="7"/>
  <c r="G48" i="7"/>
  <c r="G50" i="7"/>
  <c r="G52" i="7"/>
  <c r="G54" i="7"/>
  <c r="G56" i="7"/>
  <c r="G58" i="7"/>
  <c r="N59" i="7"/>
  <c r="G60" i="7"/>
  <c r="G62" i="7"/>
  <c r="G64" i="7"/>
  <c r="G66" i="7"/>
  <c r="G68" i="7"/>
  <c r="G70" i="7"/>
  <c r="G72" i="7"/>
  <c r="G74" i="7"/>
  <c r="G76" i="7"/>
  <c r="G78" i="7"/>
  <c r="G80" i="7"/>
  <c r="N81" i="7"/>
  <c r="G82" i="7"/>
  <c r="G84" i="7"/>
  <c r="G86" i="7"/>
  <c r="G88" i="7"/>
  <c r="N89" i="7"/>
  <c r="G90" i="7"/>
  <c r="G92" i="7"/>
  <c r="G94" i="7"/>
  <c r="G96" i="7"/>
  <c r="N97" i="7"/>
  <c r="G98" i="7"/>
  <c r="G100" i="7"/>
  <c r="N101" i="7"/>
  <c r="G102" i="7"/>
  <c r="G104" i="7"/>
  <c r="N105" i="7"/>
  <c r="G108" i="7"/>
  <c r="G112" i="7"/>
  <c r="N113" i="7"/>
  <c r="G114" i="7"/>
  <c r="N115" i="7"/>
  <c r="G116" i="7"/>
  <c r="N117" i="7"/>
  <c r="G118" i="7"/>
  <c r="G120" i="7"/>
  <c r="G122" i="7"/>
  <c r="N123" i="7"/>
  <c r="G124" i="7"/>
  <c r="N125" i="7"/>
  <c r="G126" i="7"/>
  <c r="N127" i="7"/>
  <c r="G128" i="7"/>
  <c r="N129" i="7"/>
  <c r="B278" i="7"/>
  <c r="F278" i="7"/>
  <c r="D51" i="3" s="1"/>
  <c r="K278" i="7"/>
  <c r="D49" i="3" s="1"/>
  <c r="AC278" i="7"/>
  <c r="AG278" i="7"/>
  <c r="AB278" i="7"/>
  <c r="N5" i="7"/>
  <c r="N7" i="7"/>
  <c r="N9" i="7"/>
  <c r="N13" i="7"/>
  <c r="N15" i="7"/>
  <c r="N17" i="7"/>
  <c r="N25" i="7"/>
  <c r="N27" i="7"/>
  <c r="G28" i="7"/>
  <c r="N29" i="7"/>
  <c r="N31" i="7"/>
  <c r="N33" i="7"/>
  <c r="N37" i="7"/>
  <c r="N39" i="7"/>
  <c r="N41" i="7"/>
  <c r="N47" i="7"/>
  <c r="N49" i="7"/>
  <c r="N51" i="7"/>
  <c r="N53" i="7"/>
  <c r="N55" i="7"/>
  <c r="N57" i="7"/>
  <c r="N61" i="7"/>
  <c r="N63" i="7"/>
  <c r="N65" i="7"/>
  <c r="N67" i="7"/>
  <c r="N69" i="7"/>
  <c r="N71" i="7"/>
  <c r="N73" i="7"/>
  <c r="N75" i="7"/>
  <c r="N77" i="7"/>
  <c r="N79" i="7"/>
  <c r="N83" i="7"/>
  <c r="N85" i="7"/>
  <c r="N87" i="7"/>
  <c r="N91" i="7"/>
  <c r="N93" i="7"/>
  <c r="N95" i="7"/>
  <c r="N99" i="7"/>
  <c r="N103" i="7"/>
  <c r="G106" i="7"/>
  <c r="N107" i="7"/>
  <c r="N109" i="7"/>
  <c r="N111" i="7"/>
  <c r="N119" i="7"/>
  <c r="N121" i="7"/>
  <c r="G130" i="7"/>
  <c r="N131" i="7"/>
  <c r="G132" i="7"/>
  <c r="N133" i="7"/>
  <c r="G134" i="7"/>
  <c r="N135" i="7"/>
  <c r="G136" i="7"/>
  <c r="N137" i="7"/>
  <c r="G138" i="7"/>
  <c r="N139" i="7"/>
  <c r="G140" i="7"/>
  <c r="N141" i="7"/>
  <c r="G142" i="7"/>
  <c r="N143" i="7"/>
  <c r="G144" i="7"/>
  <c r="N145" i="7"/>
  <c r="G146" i="7"/>
  <c r="N147" i="7"/>
  <c r="G148" i="7"/>
  <c r="N149" i="7"/>
  <c r="G150" i="7"/>
  <c r="N151" i="7"/>
  <c r="G152" i="7"/>
  <c r="N153" i="7"/>
  <c r="G154" i="7"/>
  <c r="N155" i="7"/>
  <c r="G156" i="7"/>
  <c r="N157" i="7"/>
  <c r="G158" i="7"/>
  <c r="N159" i="7"/>
  <c r="G160" i="7"/>
  <c r="N161" i="7"/>
  <c r="G162" i="7"/>
  <c r="N163" i="7"/>
  <c r="G164" i="7"/>
  <c r="N165" i="7"/>
  <c r="G166" i="7"/>
  <c r="N167" i="7"/>
  <c r="G168" i="7"/>
  <c r="N169" i="7"/>
  <c r="G170" i="7"/>
  <c r="N171" i="7"/>
  <c r="G172" i="7"/>
  <c r="N173" i="7"/>
  <c r="G174" i="7"/>
  <c r="N175" i="7"/>
  <c r="G176" i="7"/>
  <c r="N177" i="7"/>
  <c r="G178" i="7"/>
  <c r="N179" i="7"/>
  <c r="G180" i="7"/>
  <c r="N181" i="7"/>
  <c r="G182" i="7"/>
  <c r="N183" i="7"/>
  <c r="G184" i="7"/>
  <c r="N185" i="7"/>
  <c r="G186" i="7"/>
  <c r="N187" i="7"/>
  <c r="G188" i="7"/>
  <c r="N189" i="7"/>
  <c r="G190" i="7"/>
  <c r="N191" i="7"/>
  <c r="G192" i="7"/>
  <c r="N193" i="7"/>
  <c r="G194" i="7"/>
  <c r="N195" i="7"/>
  <c r="G196" i="7"/>
  <c r="N197" i="7"/>
  <c r="G198" i="7"/>
  <c r="N199" i="7"/>
  <c r="G200" i="7"/>
  <c r="N201" i="7"/>
  <c r="G202" i="7"/>
  <c r="N203" i="7"/>
  <c r="G204" i="7"/>
  <c r="N205" i="7"/>
  <c r="G206" i="7"/>
  <c r="N207" i="7"/>
  <c r="G208" i="7"/>
  <c r="N209" i="7"/>
  <c r="G210" i="7"/>
  <c r="N211" i="7"/>
  <c r="G212" i="7"/>
  <c r="N213" i="7"/>
  <c r="G214" i="7"/>
  <c r="N215" i="7"/>
  <c r="G216" i="7"/>
  <c r="N217" i="7"/>
  <c r="G218" i="7"/>
  <c r="N219" i="7"/>
  <c r="G220" i="7"/>
  <c r="N221" i="7"/>
  <c r="G222" i="7"/>
  <c r="N223" i="7"/>
  <c r="G224" i="7"/>
  <c r="N225" i="7"/>
  <c r="G226" i="7"/>
  <c r="N227" i="7"/>
  <c r="G228" i="7"/>
  <c r="G230" i="7"/>
  <c r="N231" i="7"/>
  <c r="G232" i="7"/>
  <c r="N233" i="7"/>
  <c r="G234" i="7"/>
  <c r="N235" i="7"/>
  <c r="G236" i="7"/>
  <c r="N237" i="7"/>
  <c r="G238" i="7"/>
  <c r="N239" i="7"/>
  <c r="G240" i="7"/>
  <c r="N241" i="7"/>
  <c r="G242" i="7"/>
  <c r="N243" i="7"/>
  <c r="G244" i="7"/>
  <c r="N245" i="7"/>
  <c r="G246" i="7"/>
  <c r="N247" i="7"/>
  <c r="G248" i="7"/>
  <c r="N249" i="7"/>
  <c r="G250" i="7"/>
  <c r="N251" i="7"/>
  <c r="G252" i="7"/>
  <c r="N253" i="7"/>
  <c r="G254" i="7"/>
  <c r="N255" i="7"/>
  <c r="G256" i="7"/>
  <c r="N257" i="7"/>
  <c r="G258" i="7"/>
  <c r="N259" i="7"/>
  <c r="G260" i="7"/>
  <c r="N261" i="7"/>
  <c r="G262" i="7"/>
  <c r="N263" i="7"/>
  <c r="G264" i="7"/>
  <c r="N265" i="7"/>
  <c r="G266" i="7"/>
  <c r="N267" i="7"/>
  <c r="G268" i="7"/>
  <c r="N269" i="7"/>
  <c r="G270" i="7"/>
  <c r="N271" i="7"/>
  <c r="G272" i="7"/>
  <c r="N273" i="7"/>
  <c r="G274" i="7"/>
  <c r="N275" i="7"/>
  <c r="G276" i="7"/>
  <c r="N277" i="7"/>
  <c r="N11" i="7"/>
  <c r="G110" i="7"/>
  <c r="N229" i="7"/>
  <c r="C278" i="7"/>
  <c r="H278" i="7"/>
  <c r="L278" i="7"/>
  <c r="AD278" i="7"/>
  <c r="G5" i="7"/>
  <c r="N6" i="7"/>
  <c r="G7" i="7"/>
  <c r="N8" i="7"/>
  <c r="G9" i="7"/>
  <c r="N10" i="7"/>
  <c r="G11" i="7"/>
  <c r="N14" i="7"/>
  <c r="G15" i="7"/>
  <c r="G19" i="7"/>
  <c r="G21" i="7"/>
  <c r="G23" i="7"/>
  <c r="G27" i="7"/>
  <c r="N28" i="7"/>
  <c r="G29" i="7"/>
  <c r="N30" i="7"/>
  <c r="G31" i="7"/>
  <c r="N32" i="7"/>
  <c r="G33" i="7"/>
  <c r="N34" i="7"/>
  <c r="G35" i="7"/>
  <c r="N36" i="7"/>
  <c r="G37" i="7"/>
  <c r="N38" i="7"/>
  <c r="G39" i="7"/>
  <c r="N40" i="7"/>
  <c r="G41" i="7"/>
  <c r="N42" i="7"/>
  <c r="G43" i="7"/>
  <c r="N44" i="7"/>
  <c r="G45" i="7"/>
  <c r="N46" i="7"/>
  <c r="G47" i="7"/>
  <c r="N48" i="7"/>
  <c r="G49" i="7"/>
  <c r="N50" i="7"/>
  <c r="G51" i="7"/>
  <c r="N52" i="7"/>
  <c r="G53" i="7"/>
  <c r="N54" i="7"/>
  <c r="G55" i="7"/>
  <c r="N56" i="7"/>
  <c r="G57" i="7"/>
  <c r="N58" i="7"/>
  <c r="G59" i="7"/>
  <c r="N60" i="7"/>
  <c r="G61" i="7"/>
  <c r="N62" i="7"/>
  <c r="G63" i="7"/>
  <c r="N64" i="7"/>
  <c r="G65" i="7"/>
  <c r="N66" i="7"/>
  <c r="G67" i="7"/>
  <c r="N68" i="7"/>
  <c r="G69" i="7"/>
  <c r="N70" i="7"/>
  <c r="G71" i="7"/>
  <c r="N72" i="7"/>
  <c r="G73" i="7"/>
  <c r="N74" i="7"/>
  <c r="G75" i="7"/>
  <c r="N76" i="7"/>
  <c r="G77" i="7"/>
  <c r="N78" i="7"/>
  <c r="G79" i="7"/>
  <c r="N80" i="7"/>
  <c r="G81" i="7"/>
  <c r="N82" i="7"/>
  <c r="G83" i="7"/>
  <c r="N84" i="7"/>
  <c r="G85" i="7"/>
  <c r="N86" i="7"/>
  <c r="G87" i="7"/>
  <c r="N88" i="7"/>
  <c r="G89" i="7"/>
  <c r="N90" i="7"/>
  <c r="G91" i="7"/>
  <c r="N92" i="7"/>
  <c r="G93" i="7"/>
  <c r="N94" i="7"/>
  <c r="G95" i="7"/>
  <c r="N96" i="7"/>
  <c r="G97" i="7"/>
  <c r="N98" i="7"/>
  <c r="G99" i="7"/>
  <c r="N100" i="7"/>
  <c r="G101" i="7"/>
  <c r="N102" i="7"/>
  <c r="G103" i="7"/>
  <c r="N104" i="7"/>
  <c r="G105" i="7"/>
  <c r="N106" i="7"/>
  <c r="G107" i="7"/>
  <c r="N108" i="7"/>
  <c r="G109" i="7"/>
  <c r="N110" i="7"/>
  <c r="G111" i="7"/>
  <c r="N112" i="7"/>
  <c r="G113" i="7"/>
  <c r="N114" i="7"/>
  <c r="G115" i="7"/>
  <c r="N116" i="7"/>
  <c r="G117" i="7"/>
  <c r="N118" i="7"/>
  <c r="G119" i="7"/>
  <c r="N120" i="7"/>
  <c r="G121" i="7"/>
  <c r="N122" i="7"/>
  <c r="G123" i="7"/>
  <c r="N124" i="7"/>
  <c r="G125" i="7"/>
  <c r="N126" i="7"/>
  <c r="G127" i="7"/>
  <c r="N128" i="7"/>
  <c r="G129" i="7"/>
  <c r="N130" i="7"/>
  <c r="G131" i="7"/>
  <c r="N132" i="7"/>
  <c r="G133" i="7"/>
  <c r="N134" i="7"/>
  <c r="G135" i="7"/>
  <c r="N136" i="7"/>
  <c r="G137" i="7"/>
  <c r="N138" i="7"/>
  <c r="G139" i="7"/>
  <c r="N140" i="7"/>
  <c r="G141" i="7"/>
  <c r="N142" i="7"/>
  <c r="G143" i="7"/>
  <c r="N144" i="7"/>
  <c r="G145" i="7"/>
  <c r="N146" i="7"/>
  <c r="G147" i="7"/>
  <c r="N148" i="7"/>
  <c r="G149" i="7"/>
  <c r="N150" i="7"/>
  <c r="G151" i="7"/>
  <c r="N152" i="7"/>
  <c r="G153" i="7"/>
  <c r="N154" i="7"/>
  <c r="G155" i="7"/>
  <c r="N156" i="7"/>
  <c r="G157" i="7"/>
  <c r="N158" i="7"/>
  <c r="G159" i="7"/>
  <c r="N160" i="7"/>
  <c r="G161" i="7"/>
  <c r="N162" i="7"/>
  <c r="G163" i="7"/>
  <c r="N164" i="7"/>
  <c r="G165" i="7"/>
  <c r="N166" i="7"/>
  <c r="G167" i="7"/>
  <c r="N168" i="7"/>
  <c r="G169" i="7"/>
  <c r="N170" i="7"/>
  <c r="G171" i="7"/>
  <c r="N172" i="7"/>
  <c r="G173" i="7"/>
  <c r="N174" i="7"/>
  <c r="G175" i="7"/>
  <c r="N176" i="7"/>
  <c r="G177" i="7"/>
  <c r="N178" i="7"/>
  <c r="G179" i="7"/>
  <c r="N180" i="7"/>
  <c r="G181" i="7"/>
  <c r="N182" i="7"/>
  <c r="G183" i="7"/>
  <c r="N184" i="7"/>
  <c r="G185" i="7"/>
  <c r="N186" i="7"/>
  <c r="G187" i="7"/>
  <c r="N188" i="7"/>
  <c r="G189" i="7"/>
  <c r="N190" i="7"/>
  <c r="G191" i="7"/>
  <c r="N192" i="7"/>
  <c r="G193" i="7"/>
  <c r="N194" i="7"/>
  <c r="G195" i="7"/>
  <c r="N196" i="7"/>
  <c r="G197" i="7"/>
  <c r="N198" i="7"/>
  <c r="G199" i="7"/>
  <c r="N200" i="7"/>
  <c r="G201" i="7"/>
  <c r="N202" i="7"/>
  <c r="G203" i="7"/>
  <c r="N204" i="7"/>
  <c r="G205" i="7"/>
  <c r="N206" i="7"/>
  <c r="G207" i="7"/>
  <c r="N208" i="7"/>
  <c r="G209" i="7"/>
  <c r="N210" i="7"/>
  <c r="G211" i="7"/>
  <c r="N212" i="7"/>
  <c r="G213" i="7"/>
  <c r="N214" i="7"/>
  <c r="G215" i="7"/>
  <c r="N216" i="7"/>
  <c r="G217" i="7"/>
  <c r="N218" i="7"/>
  <c r="G219" i="7"/>
  <c r="N220" i="7"/>
  <c r="G221" i="7"/>
  <c r="N222" i="7"/>
  <c r="G223" i="7"/>
  <c r="N224" i="7"/>
  <c r="G225" i="7"/>
  <c r="N226" i="7"/>
  <c r="G227" i="7"/>
  <c r="N228" i="7"/>
  <c r="G229" i="7"/>
  <c r="N230" i="7"/>
  <c r="G231" i="7"/>
  <c r="N232" i="7"/>
  <c r="G233" i="7"/>
  <c r="N234" i="7"/>
  <c r="G235" i="7"/>
  <c r="N236" i="7"/>
  <c r="G237" i="7"/>
  <c r="N238" i="7"/>
  <c r="G239" i="7"/>
  <c r="N240" i="7"/>
  <c r="G241" i="7"/>
  <c r="N242" i="7"/>
  <c r="G243" i="7"/>
  <c r="N244" i="7"/>
  <c r="G245" i="7"/>
  <c r="N246" i="7"/>
  <c r="G247" i="7"/>
  <c r="N248" i="7"/>
  <c r="G249" i="7"/>
  <c r="N250" i="7"/>
  <c r="G251" i="7"/>
  <c r="N252" i="7"/>
  <c r="G253" i="7"/>
  <c r="N254" i="7"/>
  <c r="G255" i="7"/>
  <c r="N256" i="7"/>
  <c r="G257" i="7"/>
  <c r="N258" i="7"/>
  <c r="G259" i="7"/>
  <c r="N260" i="7"/>
  <c r="G261" i="7"/>
  <c r="N262" i="7"/>
  <c r="G263" i="7"/>
  <c r="N264" i="7"/>
  <c r="G265" i="7"/>
  <c r="N266" i="7"/>
  <c r="G267" i="7"/>
  <c r="N268" i="7"/>
  <c r="G269" i="7"/>
  <c r="N270" i="7"/>
  <c r="G271" i="7"/>
  <c r="N272" i="7"/>
  <c r="G273" i="7"/>
  <c r="N274" i="7"/>
  <c r="G275" i="7"/>
  <c r="G277" i="7"/>
  <c r="N12" i="7"/>
  <c r="G13" i="7"/>
  <c r="N16" i="7"/>
  <c r="G17" i="7"/>
  <c r="N18" i="7"/>
  <c r="N20" i="7"/>
  <c r="N22" i="7"/>
  <c r="N24" i="7"/>
  <c r="G25" i="7"/>
  <c r="N26" i="7"/>
  <c r="N276" i="7"/>
  <c r="N4" i="7"/>
  <c r="G4" i="7"/>
  <c r="D2" i="6" l="1"/>
  <c r="E48" i="3"/>
  <c r="E51" i="3"/>
  <c r="G2" i="6" s="1"/>
  <c r="B2" i="6"/>
  <c r="E46" i="3"/>
  <c r="E52" i="3" s="1"/>
  <c r="E50" i="3"/>
  <c r="F2" i="6" s="1"/>
  <c r="C2" i="6"/>
  <c r="E47" i="3"/>
  <c r="E49" i="3"/>
  <c r="E2" i="6" s="1"/>
  <c r="D50" i="3"/>
  <c r="D46" i="3"/>
  <c r="D47" i="3"/>
  <c r="G278" i="7"/>
  <c r="D48" i="3"/>
  <c r="N278" i="7"/>
  <c r="D52" i="3" l="1"/>
</calcChain>
</file>

<file path=xl/sharedStrings.xml><?xml version="1.0" encoding="utf-8"?>
<sst xmlns="http://schemas.openxmlformats.org/spreadsheetml/2006/main" count="407" uniqueCount="404">
  <si>
    <r>
      <rPr>
        <b/>
        <i/>
        <sz val="14"/>
        <color rgb="FF000000"/>
        <rFont val="Calibri"/>
        <family val="2"/>
      </rPr>
      <t>Notas de la versión e Instrucciones</t>
    </r>
  </si>
  <si>
    <r>
      <rPr>
        <b/>
        <sz val="11"/>
        <color rgb="FF000000"/>
        <rFont val="Calibri"/>
        <family val="2"/>
      </rPr>
      <t>Contenido:</t>
    </r>
    <r>
      <rPr>
        <sz val="11"/>
        <color rgb="FF000000"/>
        <rFont val="Calibri"/>
        <family val="2"/>
      </rPr>
      <t xml:space="preserve">  </t>
    </r>
    <r>
      <rPr>
        <sz val="11"/>
        <color rgb="FF000000"/>
        <rFont val="Calibri"/>
        <family val="2"/>
      </rPr>
      <t>2 hojas de cálculo (ver pestañas en la parte inferior de esta página)</t>
    </r>
  </si>
  <si>
    <r>
      <rPr>
        <sz val="11"/>
        <color rgb="FF000000"/>
        <rFont val="Calibri"/>
        <family val="2"/>
      </rPr>
      <t>·   Hitos de enfoque priorizado</t>
    </r>
  </si>
  <si>
    <r>
      <rPr>
        <sz val="11"/>
        <color rgb="FF000000"/>
        <rFont val="Calibri"/>
        <family val="2"/>
      </rPr>
      <t>·   Resumen de enfoque priorizado</t>
    </r>
  </si>
  <si>
    <r>
      <rPr>
        <b/>
        <sz val="11"/>
        <color rgb="FF000000"/>
        <rFont val="Calibri"/>
        <family val="2"/>
      </rPr>
      <t>Propósito:</t>
    </r>
  </si>
  <si>
    <r>
      <rPr>
        <sz val="11"/>
        <color rgb="FF000000"/>
        <rFont val="Calibri"/>
        <family val="2"/>
      </rPr>
      <t>Herramienta para el seguimiento del progreso hacia el cumplimiento de la PCI DSS mediante el uso del Enfoque priorizado.</t>
    </r>
    <r>
      <rPr>
        <sz val="11"/>
        <color rgb="FF000000"/>
        <rFont val="Calibri"/>
        <family val="2"/>
      </rPr>
      <t xml:space="preserve"> </t>
    </r>
    <r>
      <rPr>
        <sz val="11"/>
        <color rgb="FF000000"/>
        <rFont val="Calibri"/>
        <family val="2"/>
      </rPr>
      <t>También proporciona una herramienta de clasificación para analizar el progreso del requisito, la categoría del hito, o el estado del hito de la PCI DSS.</t>
    </r>
  </si>
  <si>
    <r>
      <rPr>
        <b/>
        <sz val="11"/>
        <color rgb="FF000000"/>
        <rFont val="Calibri"/>
        <family val="2"/>
      </rPr>
      <t>Paso 1:</t>
    </r>
  </si>
  <si>
    <r>
      <rPr>
        <b/>
        <sz val="11"/>
        <color rgb="FF000000"/>
        <rFont val="Calibri"/>
        <family val="2"/>
      </rPr>
      <t>Paso 2:</t>
    </r>
  </si>
  <si>
    <r>
      <rPr>
        <b/>
        <sz val="11"/>
        <color rgb="FF000000"/>
        <rFont val="Calibri"/>
        <family val="2"/>
      </rPr>
      <t>Paso 3:</t>
    </r>
  </si>
  <si>
    <r>
      <rPr>
        <sz val="11"/>
        <color rgb="FF000000"/>
        <rFont val="Calibri"/>
        <family val="2"/>
      </rPr>
      <t>Complete la información de contacto en la pestaña “Resumen de enfoque priorizado”.</t>
    </r>
    <r>
      <rPr>
        <sz val="11"/>
        <color rgb="FF000000"/>
        <rFont val="Calibri"/>
        <family val="2"/>
      </rPr>
      <t xml:space="preserve">  </t>
    </r>
    <r>
      <rPr>
        <sz val="11"/>
        <color rgb="FF000000"/>
        <rFont val="Calibri"/>
        <family val="2"/>
      </rPr>
      <t>Puede compartir este documento con su adquirente o Asesor de Seguridad Certificado para proporcionar una evaluación del progreso que su organización ha completado hacia el cumplimiento de la PCI DSS.</t>
    </r>
    <r>
      <rPr>
        <sz val="11"/>
        <color rgb="FF000000"/>
        <rFont val="Calibri"/>
        <family val="2"/>
      </rPr>
      <t xml:space="preserve"> </t>
    </r>
    <r>
      <rPr>
        <sz val="11"/>
        <color rgb="FF000000"/>
        <rFont val="Calibri"/>
        <family val="2"/>
      </rPr>
      <t>También puede introducir manualmente una fecha estimada de finalización para cada fase de hito.</t>
    </r>
    <r>
      <rPr>
        <sz val="11"/>
        <color rgb="FF000000"/>
        <rFont val="Calibri"/>
        <family val="2"/>
      </rPr>
      <t xml:space="preserve">  </t>
    </r>
    <r>
      <rPr>
        <sz val="11"/>
        <color rgb="FF000000"/>
        <rFont val="Calibri"/>
        <family val="2"/>
      </rPr>
      <t>Consulte con su adquirente para obtener instrucciones específicas de presentación.</t>
    </r>
  </si>
  <si>
    <r>
      <rPr>
        <b/>
        <sz val="11"/>
        <color rgb="FF000000"/>
        <rFont val="Calibri"/>
        <family val="2"/>
      </rPr>
      <t>NOTA IMPORTANTE ACERCA DE LOGRAR EL CUMPLIMIENTO DE LA PCI DSS:</t>
    </r>
  </si>
  <si>
    <r>
      <rPr>
        <sz val="11"/>
        <color rgb="FF000000"/>
        <rFont val="Calibri"/>
        <family val="2"/>
      </rPr>
      <t>Toda la información publicada por el PCI SSC para el Enfoque Priorizado está sujeta a cambios sin previo aviso.</t>
    </r>
    <r>
      <rPr>
        <sz val="11"/>
        <color rgb="FF000000"/>
        <rFont val="Calibri"/>
        <family val="2"/>
      </rPr>
      <t xml:space="preserve"> </t>
    </r>
    <r>
      <rPr>
        <sz val="11"/>
        <color rgb="FF000000"/>
        <rFont val="Calibri"/>
        <family val="2"/>
      </rPr>
      <t>El PCI SSC no es responsable de los errores o daños de cualquier tipo que surjan del uso de la información contenida en la misma.</t>
    </r>
    <r>
      <rPr>
        <sz val="11"/>
        <color rgb="FF000000"/>
        <rFont val="Calibri"/>
        <family val="2"/>
      </rPr>
      <t xml:space="preserve"> </t>
    </r>
    <r>
      <rPr>
        <sz val="11"/>
        <color rgb="FF000000"/>
        <rFont val="Calibri"/>
        <family val="2"/>
      </rPr>
      <t>El PCI SSC no ofrece aval, garantía o declaración de la exactitud o suficiencia de la información proporcionada como parte del Enfoque Priorizado, y el PCI SSC no asume responsabilidad alguna respecto al uso o mal uso de dicha información.</t>
    </r>
  </si>
  <si>
    <t>Milestone</t>
  </si>
  <si>
    <t>1</t>
  </si>
  <si>
    <t>2</t>
  </si>
  <si>
    <t>3</t>
  </si>
  <si>
    <t>4</t>
  </si>
  <si>
    <t>5</t>
  </si>
  <si>
    <t>6</t>
  </si>
  <si>
    <t>Total</t>
  </si>
  <si>
    <t xml:space="preserve"> </t>
  </si>
  <si>
    <r>
      <rPr>
        <b/>
        <i/>
        <sz val="11"/>
        <color rgb="FF000000"/>
        <rFont val="Arial"/>
        <family val="2"/>
      </rPr>
      <t>Requisito 2:</t>
    </r>
    <r>
      <rPr>
        <b/>
        <i/>
        <sz val="11"/>
        <color rgb="FF000000"/>
        <rFont val="Arial"/>
        <family val="2"/>
      </rPr>
      <t xml:space="preserve"> </t>
    </r>
    <r>
      <rPr>
        <b/>
        <i/>
        <sz val="11"/>
        <color rgb="FF000000"/>
        <rFont val="Arial"/>
        <family val="2"/>
      </rPr>
      <t>No usar los valores predeterminados suministrados por el proveedor para las contraseñas del sistema y otros parámetros de seguridad</t>
    </r>
  </si>
  <si>
    <r>
      <rPr>
        <b/>
        <i/>
        <sz val="11"/>
        <color rgb="FF000000"/>
        <rFont val="Arial"/>
        <family val="2"/>
      </rPr>
      <t>Requisito 3:</t>
    </r>
    <r>
      <rPr>
        <b/>
        <i/>
        <sz val="11"/>
        <color rgb="FF000000"/>
        <rFont val="Arial"/>
        <family val="2"/>
      </rPr>
      <t xml:space="preserve"> </t>
    </r>
    <r>
      <rPr>
        <b/>
        <i/>
        <sz val="11"/>
        <color rgb="FF000000"/>
        <rFont val="Arial"/>
        <family val="2"/>
      </rPr>
      <t>Proteger los datos almacenados del titular de la tarjeta</t>
    </r>
  </si>
  <si>
    <r>
      <rPr>
        <b/>
        <i/>
        <sz val="11"/>
        <color rgb="FF000000"/>
        <rFont val="Arial"/>
        <family val="2"/>
      </rPr>
      <t>Requisito 4:</t>
    </r>
    <r>
      <rPr>
        <b/>
        <i/>
        <sz val="11"/>
        <color rgb="FF000000"/>
        <rFont val="Arial"/>
        <family val="2"/>
      </rPr>
      <t xml:space="preserve"> </t>
    </r>
    <r>
      <rPr>
        <b/>
        <i/>
        <sz val="11"/>
        <color rgb="FF000000"/>
        <rFont val="Arial"/>
        <family val="2"/>
      </rPr>
      <t>Cifrar la transmisión de los datos del titular de la tarjeta en las redes públicas abiertas</t>
    </r>
  </si>
  <si>
    <r>
      <rPr>
        <b/>
        <i/>
        <sz val="11"/>
        <color rgb="FF000000"/>
        <rFont val="Arial"/>
        <family val="2"/>
      </rPr>
      <t>Requisito 6:</t>
    </r>
    <r>
      <rPr>
        <b/>
        <i/>
        <sz val="11"/>
        <color rgb="FF000000"/>
        <rFont val="Arial"/>
        <family val="2"/>
      </rPr>
      <t xml:space="preserve"> </t>
    </r>
    <r>
      <rPr>
        <b/>
        <i/>
        <sz val="11"/>
        <color rgb="FF000000"/>
        <rFont val="Arial"/>
        <family val="2"/>
      </rPr>
      <t>Desarrollar y mantener sistemas y aplicaciones seguros</t>
    </r>
  </si>
  <si>
    <r>
      <rPr>
        <b/>
        <sz val="11"/>
        <color rgb="FF000000"/>
        <rFont val="Calibri"/>
        <family val="2"/>
      </rPr>
      <t>Parte 1:</t>
    </r>
    <r>
      <rPr>
        <b/>
        <sz val="11"/>
        <color rgb="FF000000"/>
        <rFont val="Calibri"/>
        <family val="2"/>
      </rPr>
      <t xml:space="preserve">  </t>
    </r>
    <r>
      <rPr>
        <b/>
        <sz val="11"/>
        <color rgb="FF000000"/>
        <rFont val="Calibri"/>
        <family val="2"/>
      </rPr>
      <t>Información de Comerciante o Proveedor de Servicios</t>
    </r>
  </si>
  <si>
    <r>
      <rPr>
        <b/>
        <sz val="11"/>
        <color rgb="FF000000"/>
        <rFont val="Calibri"/>
        <family val="2"/>
      </rPr>
      <t>Parte 2a:</t>
    </r>
    <r>
      <rPr>
        <b/>
        <sz val="11"/>
        <color rgb="FF000000"/>
        <rFont val="Calibri"/>
        <family val="2"/>
      </rPr>
      <t xml:space="preserve">  </t>
    </r>
    <r>
      <rPr>
        <b/>
        <sz val="11"/>
        <color rgb="FF000000"/>
        <rFont val="Calibri"/>
        <family val="2"/>
      </rPr>
      <t>Tipo de actividad com</t>
    </r>
    <r>
      <rPr>
        <b/>
        <sz val="11"/>
        <color rgb="FF000000"/>
        <rFont val="Calibri"/>
        <family val="2"/>
      </rPr>
      <t>ercial del comerciante (marque todo lo que corresponda)</t>
    </r>
  </si>
  <si>
    <r>
      <rPr>
        <sz val="10"/>
        <color rgb="FF000000"/>
        <rFont val="Calibri"/>
        <family val="2"/>
      </rPr>
      <t>Nombre de la empresa</t>
    </r>
  </si>
  <si>
    <r>
      <rPr>
        <sz val="10"/>
        <color rgb="FF000000"/>
        <rFont val="Calibri"/>
        <family val="2"/>
      </rPr>
      <t>Nombre(s) comercial(es) (DBA)</t>
    </r>
  </si>
  <si>
    <r>
      <rPr>
        <sz val="10"/>
        <color rgb="FF000000"/>
        <rFont val="Calibri"/>
        <family val="2"/>
      </rPr>
      <t>Nombre del contacto</t>
    </r>
  </si>
  <si>
    <r>
      <rPr>
        <sz val="10"/>
        <color rgb="FF000000"/>
        <rFont val="Calibri"/>
        <family val="2"/>
      </rPr>
      <t>Cargo</t>
    </r>
  </si>
  <si>
    <r>
      <rPr>
        <b/>
        <sz val="11"/>
        <color rgb="FF000000"/>
        <rFont val="Calibri"/>
        <family val="2"/>
      </rPr>
      <t>Parte 2b:</t>
    </r>
    <r>
      <rPr>
        <b/>
        <sz val="11"/>
        <color rgb="FF000000"/>
        <rFont val="Calibri"/>
        <family val="2"/>
      </rPr>
      <t xml:space="preserve">  </t>
    </r>
    <r>
      <rPr>
        <b/>
        <sz val="11"/>
        <color rgb="FF000000"/>
        <rFont val="Calibri"/>
        <family val="2"/>
      </rPr>
      <t>Proveedor de servicios (marque todo lo que corresponda)</t>
    </r>
  </si>
  <si>
    <r>
      <rPr>
        <sz val="10"/>
        <color rgb="FF000000"/>
        <rFont val="Calibri"/>
        <family val="2"/>
      </rPr>
      <t>Dirección comercial</t>
    </r>
  </si>
  <si>
    <r>
      <rPr>
        <sz val="10"/>
        <color rgb="FF000000"/>
        <rFont val="Calibri"/>
        <family val="2"/>
      </rPr>
      <t>Ciudad</t>
    </r>
  </si>
  <si>
    <r>
      <rPr>
        <sz val="10"/>
        <color rgb="FF000000"/>
        <rFont val="Calibri"/>
        <family val="2"/>
      </rPr>
      <t>Estado/Provincia</t>
    </r>
  </si>
  <si>
    <r>
      <rPr>
        <sz val="10"/>
        <color rgb="FF000000"/>
        <rFont val="Calibri"/>
        <family val="2"/>
      </rPr>
      <t>País</t>
    </r>
  </si>
  <si>
    <r>
      <rPr>
        <sz val="10"/>
        <color rgb="FF000000"/>
        <rFont val="Calibri"/>
        <family val="2"/>
      </rPr>
      <t>Código postal</t>
    </r>
  </si>
  <si>
    <r>
      <rPr>
        <sz val="10"/>
        <color rgb="FF000000"/>
        <rFont val="Calibri"/>
        <family val="2"/>
      </rPr>
      <t>URL de la empresa</t>
    </r>
  </si>
  <si>
    <t>Issuing / Processing</t>
  </si>
  <si>
    <t>Others (Please Specify)</t>
  </si>
  <si>
    <r>
      <rPr>
        <b/>
        <sz val="11"/>
        <color rgb="FF000000"/>
        <rFont val="Calibri"/>
        <family val="2"/>
      </rPr>
      <t>Enumere las instalaciones y ubicaciones incluidas en la revisión de la PCI DSS:</t>
    </r>
  </si>
  <si>
    <r>
      <rPr>
        <b/>
        <sz val="11"/>
        <color rgb="FF000000"/>
        <rFont val="Calibri"/>
        <family val="2"/>
      </rPr>
      <t>Parte 3:</t>
    </r>
    <r>
      <rPr>
        <b/>
        <sz val="11"/>
        <color rgb="FF000000"/>
        <rFont val="Calibri"/>
        <family val="2"/>
      </rPr>
      <t xml:space="preserve">  </t>
    </r>
    <r>
      <rPr>
        <b/>
        <sz val="11"/>
        <color rgb="FF000000"/>
        <rFont val="Calibri"/>
        <family val="2"/>
      </rPr>
      <t>Relaciones</t>
    </r>
  </si>
  <si>
    <r>
      <rPr>
        <sz val="10"/>
        <color rgb="FF000000"/>
        <rFont val="Calibri"/>
        <family val="2"/>
      </rPr>
      <t>¿Su empresa tiene relación con uno o más agentes externos (por ejemplo, empresas de puertas de enlace y Web hosting, agentes de reservas aéreas, agentes de programas de lealtad, etc.)?</t>
    </r>
  </si>
  <si>
    <r>
      <rPr>
        <sz val="10"/>
        <color rgb="FF000000"/>
        <rFont val="Calibri"/>
        <family val="2"/>
      </rPr>
      <t>¿Está relacionada su empresa con más de un adquiriente?</t>
    </r>
  </si>
  <si>
    <r>
      <rPr>
        <b/>
        <sz val="11"/>
        <color rgb="FF000000"/>
        <rFont val="Calibri"/>
        <family val="2"/>
      </rPr>
      <t>Parte 4:</t>
    </r>
    <r>
      <rPr>
        <b/>
        <sz val="11"/>
        <color rgb="FF000000"/>
        <rFont val="Calibri"/>
        <family val="2"/>
      </rPr>
      <t xml:space="preserve">  </t>
    </r>
    <r>
      <rPr>
        <b/>
        <sz val="11"/>
        <color rgb="FF000000"/>
        <rFont val="Calibri"/>
        <family val="2"/>
      </rPr>
      <t>Procesam</t>
    </r>
    <r>
      <rPr>
        <b/>
        <sz val="11"/>
        <color rgb="FF000000"/>
        <rFont val="Calibri"/>
        <family val="2"/>
      </rPr>
      <t>iento de transacciones</t>
    </r>
  </si>
  <si>
    <r>
      <rPr>
        <sz val="10"/>
        <color rgb="FF000000"/>
        <rFont val="Calibri"/>
        <family val="2"/>
      </rPr>
      <t>Aplicación de pago en uso</t>
    </r>
  </si>
  <si>
    <r>
      <rPr>
        <sz val="10"/>
        <color rgb="FF000000"/>
        <rFont val="Calibri"/>
        <family val="2"/>
      </rPr>
      <t>Versión de la aplicación de pago</t>
    </r>
  </si>
  <si>
    <r>
      <rPr>
        <b/>
        <sz val="10"/>
        <color rgb="FF008080"/>
        <rFont val="Helvetica Neue"/>
        <family val="2"/>
      </rPr>
      <t>Objetivos</t>
    </r>
  </si>
  <si>
    <r>
      <rPr>
        <b/>
        <sz val="10"/>
        <color rgb="FF008080"/>
        <rFont val="Helvetica Neue"/>
        <family val="2"/>
      </rPr>
      <t xml:space="preserve"> </t>
    </r>
    <r>
      <rPr>
        <b/>
        <sz val="10"/>
        <color rgb="FF008080"/>
        <rFont val="Helvetica Neue"/>
        <family val="2"/>
      </rPr>
      <t>Porcentaje completo</t>
    </r>
  </si>
  <si>
    <r>
      <rPr>
        <b/>
        <sz val="9"/>
        <color rgb="FF333333"/>
        <rFont val="Helvetica Neue"/>
        <family val="2"/>
      </rPr>
      <t>Eliminar los datos confidenciales de autenticación y limitar la retención de los datos.</t>
    </r>
    <r>
      <rPr>
        <sz val="9"/>
        <color rgb="FF333333"/>
        <rFont val="Helvetica Neue"/>
        <family val="2"/>
      </rPr>
      <t xml:space="preserve"> </t>
    </r>
    <r>
      <rPr>
        <sz val="9"/>
        <color rgb="FF333333"/>
        <rFont val="Helvetica Neue"/>
        <family val="2"/>
      </rPr>
      <t>Este hito se dirige a un área clave de riesgo para las entidades que han estado en riesgo.</t>
    </r>
    <r>
      <rPr>
        <sz val="9"/>
        <color rgb="FF333333"/>
        <rFont val="Helvetica Neue"/>
        <family val="2"/>
      </rPr>
      <t xml:space="preserve"> </t>
    </r>
    <r>
      <rPr>
        <sz val="9"/>
        <color rgb="FF333333"/>
        <rFont val="Helvetica Neue"/>
        <family val="2"/>
      </rPr>
      <t>Recuerde - si no se almacenan los datos confidenciales de autenticación y otros datos del titular de la tarjeta, se reducirán considerablemente los efectos del riesgo.</t>
    </r>
    <r>
      <rPr>
        <sz val="9"/>
        <color rgb="FF333333"/>
        <rFont val="Helvetica Neue"/>
        <family val="2"/>
      </rPr>
      <t xml:space="preserve"> </t>
    </r>
    <r>
      <rPr>
        <sz val="9"/>
        <color rgb="FF333333"/>
        <rFont val="Helvetica Neue"/>
        <family val="2"/>
      </rPr>
      <t>Si no los necesita, no los almacene</t>
    </r>
  </si>
  <si>
    <r>
      <rPr>
        <b/>
        <sz val="9"/>
        <color rgb="FF333333"/>
        <rFont val="Helvetica Neue"/>
        <family val="2"/>
      </rPr>
      <t>Aplicaciones seguras de tarjetas de pago.</t>
    </r>
    <r>
      <rPr>
        <b/>
        <sz val="9"/>
        <color rgb="FF333333"/>
        <rFont val="Helvetica Neue"/>
        <family val="2"/>
      </rPr>
      <t xml:space="preserve"> </t>
    </r>
    <r>
      <rPr>
        <sz val="9"/>
        <color rgb="FF333333"/>
        <rFont val="Helvetica Neue"/>
        <family val="2"/>
      </rPr>
      <t>Este hito se dirige a los controles de las aplicaciones, los procesos de la aplicación y los servidores de la aplicación.</t>
    </r>
    <r>
      <rPr>
        <sz val="9"/>
        <color rgb="FF333333"/>
        <rFont val="Helvetica Neue"/>
        <family val="2"/>
      </rPr>
      <t xml:space="preserve"> </t>
    </r>
    <r>
      <rPr>
        <sz val="9"/>
        <color rgb="FF333333"/>
        <rFont val="Helvetica Neue"/>
        <family val="2"/>
      </rPr>
      <t>Las deficiencias en estas áreas ofrecen una presa fácil para poner en riesgo a los sistemas y obtener acceso a los datos del titular de la tarjeta.</t>
    </r>
  </si>
  <si>
    <r>
      <rPr>
        <b/>
        <sz val="9"/>
        <color rgb="FF333333"/>
        <rFont val="Helvetica Neue"/>
        <family val="2"/>
      </rPr>
      <t>Supervisar y controlar el acceso a sus sistemas.</t>
    </r>
    <r>
      <rPr>
        <sz val="9"/>
        <color rgb="FF333333"/>
        <rFont val="Helvetica Neue"/>
        <family val="2"/>
      </rPr>
      <t xml:space="preserve">  </t>
    </r>
    <r>
      <rPr>
        <sz val="9"/>
        <color rgb="FF333333"/>
        <rFont val="Helvetica Neue"/>
        <family val="2"/>
      </rPr>
      <t>Los controles para este hito le permiten detectar quién, qué, cuándo y cómo con respecto a quién accede a su entorno de red y de datos del titular de la ta</t>
    </r>
    <r>
      <rPr>
        <sz val="9"/>
        <color rgb="FF333333"/>
        <rFont val="Helvetica Neue"/>
        <family val="2"/>
      </rPr>
      <t>rjeta.</t>
    </r>
  </si>
  <si>
    <r>
      <rPr>
        <b/>
        <sz val="9"/>
        <color rgb="FF333333"/>
        <rFont val="Helvetica Neue"/>
        <family val="2"/>
      </rPr>
      <t>Proteja los datos del titular de la tarjeta que fueron almacenados.</t>
    </r>
    <r>
      <rPr>
        <sz val="9"/>
        <color rgb="FF333333"/>
        <rFont val="Helvetica Neue"/>
        <family val="2"/>
      </rPr>
      <t xml:space="preserve"> </t>
    </r>
    <r>
      <rPr>
        <sz val="9"/>
        <color rgb="FF333333"/>
        <rFont val="Helvetica Neue"/>
        <family val="2"/>
      </rPr>
      <t>Para aquellas org</t>
    </r>
    <r>
      <rPr>
        <sz val="9"/>
        <color rgb="FF333333"/>
        <rFont val="Helvetica Neue"/>
        <family val="2"/>
      </rPr>
      <t>anizaciones que han analizado sus procesos comerciales y que determinaron que deben almacenar los Números de Cuenta Primarios, el Hito Cinco se dirige a los mecanismos de protección clave para esos datos almacenados.</t>
    </r>
  </si>
  <si>
    <r>
      <rPr>
        <b/>
        <sz val="16"/>
        <color rgb="FF333333"/>
        <rFont val="Helvetica Neue"/>
        <family val="2"/>
      </rPr>
      <t>En general</t>
    </r>
    <r>
      <rPr>
        <b/>
        <sz val="16"/>
        <color rgb="FF333333"/>
        <rFont val="Helvetica Neue"/>
        <family val="2"/>
      </rPr>
      <t xml:space="preserve"> </t>
    </r>
  </si>
  <si>
    <r>
      <rPr>
        <i/>
        <sz val="8"/>
        <color rgb="FF000000"/>
        <rFont val="Calibri"/>
        <family val="2"/>
      </rPr>
      <t>A una entidad que envía este formulario se le puede pedir que complete un Plan de acción.</t>
    </r>
    <r>
      <rPr>
        <i/>
        <sz val="8"/>
        <color rgb="FF000000"/>
        <rFont val="Calibri"/>
        <family val="2"/>
      </rPr>
      <t xml:space="preserve"> </t>
    </r>
    <r>
      <rPr>
        <i/>
        <sz val="8"/>
        <color rgb="FF000000"/>
        <rFont val="Calibri"/>
        <family val="2"/>
      </rPr>
      <t>Consulte con su adquiriente o la(s) marca(s) de pago, ya que no todas las marcas de pago necesitan esta sección.</t>
    </r>
    <r>
      <rPr>
        <i/>
        <sz val="8"/>
        <color rgb="FF000000"/>
        <rFont val="Calibri"/>
        <family val="2"/>
      </rPr>
      <t xml:space="preserve"> </t>
    </r>
  </si>
  <si>
    <r>
      <rPr>
        <b/>
        <sz val="11"/>
        <color rgb="FF000000"/>
        <rFont val="Calibri"/>
        <family val="2"/>
      </rPr>
      <t>Parte 5:</t>
    </r>
    <r>
      <rPr>
        <b/>
        <sz val="11"/>
        <color rgb="FF000000"/>
        <rFont val="Calibri"/>
        <family val="2"/>
      </rPr>
      <t xml:space="preserve">  </t>
    </r>
    <r>
      <rPr>
        <b/>
        <sz val="11"/>
        <color rgb="FF000000"/>
        <rFont val="Calibri"/>
        <family val="2"/>
      </rPr>
      <t>Fecha límite para lograr el pleno cumplimiento de la PCI DSS</t>
    </r>
  </si>
  <si>
    <r>
      <rPr>
        <b/>
        <sz val="11"/>
        <color rgb="FF333333"/>
        <rFont val="Calibri"/>
        <family val="2"/>
      </rPr>
      <t>Parte 6:</t>
    </r>
    <r>
      <rPr>
        <b/>
        <sz val="11"/>
        <color rgb="FF333333"/>
        <rFont val="Calibri"/>
        <family val="2"/>
      </rPr>
      <t xml:space="preserve"> </t>
    </r>
    <r>
      <rPr>
        <b/>
        <sz val="11"/>
        <color rgb="FF333333"/>
        <rFont val="Calibri"/>
        <family val="2"/>
      </rPr>
      <t>Reconocimientos del comerciante o proveedor de servicios</t>
    </r>
  </si>
  <si>
    <r>
      <rPr>
        <b/>
        <sz val="10"/>
        <color rgb="FF333333"/>
        <rFont val="Calibri"/>
        <family val="2"/>
      </rPr>
      <t>Firma del director ejecutivo</t>
    </r>
  </si>
  <si>
    <t>No</t>
  </si>
  <si>
    <r>
      <rPr>
        <sz val="11"/>
        <color rgb="FF000000"/>
        <rFont val="Calibri"/>
        <family val="2"/>
      </rPr>
      <t>Analizar los resultados.</t>
    </r>
    <r>
      <rPr>
        <sz val="11"/>
        <color rgb="FF000000"/>
        <rFont val="Calibri"/>
        <family val="2"/>
      </rPr>
      <t xml:space="preserve"> </t>
    </r>
    <r>
      <rPr>
        <sz val="11"/>
        <color rgb="FF000000"/>
        <rFont val="Calibri"/>
        <family val="2"/>
      </rPr>
      <t>Utilice las funciones de “filtro” en los encabezados de columna de la pestaña “Hitos de enfoque priorizado” de la hoja de cálculo para seleccionar cualquiera de los seis hitos.</t>
    </r>
    <r>
      <rPr>
        <sz val="11"/>
        <color rgb="FF000000"/>
        <rFont val="Calibri"/>
        <family val="2"/>
      </rPr>
      <t xml:space="preserve"> </t>
    </r>
  </si>
  <si>
    <r>
      <rPr>
        <sz val="10"/>
        <color rgb="FF000000"/>
        <rFont val="Calibri"/>
        <family val="2"/>
      </rPr>
      <t>Teléfono</t>
    </r>
    <r>
      <rPr>
        <sz val="10"/>
        <color rgb="FF000000"/>
        <rFont val="Calibri"/>
        <family val="2"/>
      </rPr>
      <t xml:space="preserve">      </t>
    </r>
  </si>
  <si>
    <r>
      <rPr>
        <sz val="10"/>
        <color rgb="FF000000"/>
        <rFont val="Calibri"/>
        <family val="2"/>
      </rPr>
      <t>Correo electrónico</t>
    </r>
    <r>
      <rPr>
        <sz val="10"/>
        <color rgb="FF000000"/>
        <rFont val="Calibri"/>
        <family val="2"/>
      </rPr>
      <t>    </t>
    </r>
  </si>
  <si>
    <r>
      <rPr>
        <b/>
        <sz val="9"/>
        <color rgb="FF333333"/>
        <rFont val="Helvetica Neue"/>
        <family val="2"/>
      </rPr>
      <t>Finalice los esfuerzos de cumplimiento restantes, y asegúrese de que todos los controles están implementados.</t>
    </r>
    <r>
      <rPr>
        <b/>
        <sz val="9"/>
        <color rgb="FF333333"/>
        <rFont val="Helvetica Neue"/>
        <family val="2"/>
      </rPr>
      <t xml:space="preserve">  </t>
    </r>
    <r>
      <rPr>
        <sz val="9"/>
        <color rgb="FF333333"/>
        <rFont val="Helvetica Neue"/>
        <family val="2"/>
      </rPr>
      <t>La intención del Hito Seis es completar los requisitos de la PCI DSS, y finalizar todas las políticas relacionadas restantes, los procedimientos y los procesos necesarios para proteger el entorno de los datos del titular de la tarjeta.</t>
    </r>
    <r>
      <rPr>
        <sz val="9"/>
        <color rgb="FF333333"/>
        <rFont val="Helvetica Neue"/>
        <family val="2"/>
      </rPr>
      <t xml:space="preserve"> </t>
    </r>
  </si>
  <si>
    <r>
      <rPr>
        <b/>
        <i/>
        <sz val="11"/>
        <color rgb="FF000000"/>
        <rFont val="Arial"/>
        <family val="2"/>
      </rPr>
      <t>Requisito 1:</t>
    </r>
    <r>
      <rPr>
        <b/>
        <i/>
        <sz val="11"/>
        <color rgb="FF000000"/>
        <rFont val="Arial"/>
        <family val="2"/>
      </rPr>
      <t xml:space="preserve"> </t>
    </r>
    <r>
      <rPr>
        <b/>
        <i/>
        <sz val="11"/>
        <color rgb="FF000000"/>
        <rFont val="Arial"/>
        <family val="2"/>
      </rPr>
      <t>Instalar y mantener una configuración de firewall para proteger los datos del titular de la tarjeta</t>
    </r>
  </si>
  <si>
    <r>
      <rPr>
        <b/>
        <i/>
        <sz val="11"/>
        <color rgb="FF000000"/>
        <rFont val="Arial"/>
        <family val="2"/>
      </rPr>
      <t>Requisito 7:</t>
    </r>
    <r>
      <rPr>
        <b/>
        <i/>
        <sz val="11"/>
        <color rgb="FF000000"/>
        <rFont val="Arial"/>
        <family val="2"/>
      </rPr>
      <t xml:space="preserve"> </t>
    </r>
    <r>
      <rPr>
        <b/>
        <i/>
        <sz val="11"/>
        <color rgb="FF000000"/>
        <rFont val="Arial"/>
        <family val="2"/>
      </rPr>
      <t>Restringir el acceso a los datos del titular de la tarjeta según la necesidad de saber que tenga la empresa</t>
    </r>
  </si>
  <si>
    <r>
      <rPr>
        <b/>
        <i/>
        <sz val="11"/>
        <color rgb="FF000000"/>
        <rFont val="Arial"/>
        <family val="2"/>
      </rPr>
      <t>Requisito 8:</t>
    </r>
    <r>
      <rPr>
        <b/>
        <i/>
        <sz val="11"/>
        <color rgb="FF000000"/>
        <rFont val="Arial"/>
        <family val="2"/>
      </rPr>
      <t xml:space="preserve"> </t>
    </r>
    <r>
      <rPr>
        <b/>
        <i/>
        <sz val="11"/>
        <color rgb="FF000000"/>
        <rFont val="Arial"/>
        <family val="2"/>
      </rPr>
      <t>Asignar una ID exc</t>
    </r>
    <r>
      <rPr>
        <b/>
        <i/>
        <sz val="11"/>
        <color rgb="FF000000"/>
        <rFont val="Arial"/>
        <family val="2"/>
      </rPr>
      <t>lusiva a cada persona que tenga acceso por computadora</t>
    </r>
  </si>
  <si>
    <r>
      <rPr>
        <b/>
        <i/>
        <sz val="11"/>
        <color rgb="FF000000"/>
        <rFont val="Arial"/>
        <family val="2"/>
      </rPr>
      <t>Requisito 9:</t>
    </r>
    <r>
      <rPr>
        <b/>
        <i/>
        <sz val="11"/>
        <color rgb="FF000000"/>
        <rFont val="Arial"/>
        <family val="2"/>
      </rPr>
      <t xml:space="preserve"> </t>
    </r>
    <r>
      <rPr>
        <b/>
        <i/>
        <sz val="11"/>
        <color rgb="FF000000"/>
        <rFont val="Arial"/>
        <family val="2"/>
      </rPr>
      <t>Restringir el acceso físico a los datos del titular de la tarjeta</t>
    </r>
  </si>
  <si>
    <r>
      <rPr>
        <b/>
        <i/>
        <sz val="11"/>
        <color rgb="FF000000"/>
        <rFont val="Arial"/>
        <family val="2"/>
      </rPr>
      <t>Requisito 10:</t>
    </r>
    <r>
      <rPr>
        <b/>
        <i/>
        <sz val="11"/>
        <color rgb="FF000000"/>
        <rFont val="Arial"/>
        <family val="2"/>
      </rPr>
      <t xml:space="preserve"> </t>
    </r>
    <r>
      <rPr>
        <b/>
        <i/>
        <sz val="11"/>
        <color rgb="FF000000"/>
        <rFont val="Arial"/>
        <family val="2"/>
      </rPr>
      <t>Rastree y supervise todos los accesos a los recursos de red y a los datos del titular de la tarjeta</t>
    </r>
  </si>
  <si>
    <r>
      <rPr>
        <b/>
        <i/>
        <sz val="11"/>
        <color rgb="FF000000"/>
        <rFont val="Arial"/>
        <family val="2"/>
      </rPr>
      <t>Requisito 11:</t>
    </r>
    <r>
      <rPr>
        <b/>
        <i/>
        <sz val="11"/>
        <color rgb="FF000000"/>
        <rFont val="Arial"/>
        <family val="2"/>
      </rPr>
      <t xml:space="preserve"> </t>
    </r>
    <r>
      <rPr>
        <b/>
        <i/>
        <sz val="11"/>
        <color rgb="FF000000"/>
        <rFont val="Arial"/>
        <family val="2"/>
      </rPr>
      <t>Probar periódicamente los sistemas y procesos de seguridad</t>
    </r>
  </si>
  <si>
    <r>
      <rPr>
        <b/>
        <i/>
        <sz val="11"/>
        <color rgb="FF000000"/>
        <rFont val="Arial"/>
        <family val="2"/>
      </rPr>
      <t>Requisito 12:</t>
    </r>
    <r>
      <rPr>
        <b/>
        <i/>
        <sz val="11"/>
        <color rgb="FF000000"/>
        <rFont val="Arial"/>
        <family val="2"/>
      </rPr>
      <t xml:space="preserve"> </t>
    </r>
    <r>
      <rPr>
        <b/>
        <i/>
        <sz val="11"/>
        <color rgb="FF000000"/>
        <rFont val="Arial"/>
        <family val="2"/>
      </rPr>
      <t>Mantener una política que aborde la seguridad de la información para todo el personal</t>
    </r>
  </si>
  <si>
    <t>Row Labels</t>
  </si>
  <si>
    <t>Count of 1</t>
  </si>
  <si>
    <t>Count of 2</t>
  </si>
  <si>
    <t>Count of 3</t>
  </si>
  <si>
    <t>Count of 4</t>
  </si>
  <si>
    <t>Count of 5</t>
  </si>
  <si>
    <t>Count of 6</t>
  </si>
  <si>
    <t>(blank)</t>
  </si>
  <si>
    <t>Grand Total</t>
  </si>
  <si>
    <r>
      <rPr>
        <b/>
        <i/>
        <sz val="11"/>
        <color rgb="FF000000"/>
        <rFont val="Arial"/>
        <family val="2"/>
      </rPr>
      <t>Requisito 5:</t>
    </r>
    <r>
      <rPr>
        <b/>
        <i/>
        <sz val="11"/>
        <color rgb="FF000000"/>
        <rFont val="Arial"/>
        <family val="2"/>
      </rPr>
      <t xml:space="preserve"> </t>
    </r>
    <r>
      <rPr>
        <b/>
        <i/>
        <sz val="11"/>
        <color rgb="FF000000"/>
        <rFont val="Arial"/>
        <family val="2"/>
      </rPr>
      <t>Utilizar y actualizar con regularidad los programas o software antivirus</t>
    </r>
  </si>
  <si>
    <r>
      <rPr>
        <b/>
        <sz val="9"/>
        <color rgb="FF000000"/>
        <rFont val="Helvetica Neue"/>
        <family val="2"/>
      </rPr>
      <t>Proteja los sistemas y las redes, y esté preparado para responder a una falla en el sistema.</t>
    </r>
    <r>
      <rPr>
        <b/>
        <sz val="9"/>
        <color rgb="FF000000"/>
        <rFont val="Helvetica Neue"/>
        <family val="2"/>
      </rPr>
      <t xml:space="preserve"> </t>
    </r>
    <r>
      <rPr>
        <sz val="9"/>
        <color rgb="FF000000"/>
        <rFont val="Helvetica Neue"/>
        <family val="2"/>
      </rPr>
      <t xml:space="preserve"> </t>
    </r>
    <r>
      <rPr>
        <sz val="9"/>
        <color rgb="FF000000"/>
        <rFont val="Helvetica Neue"/>
        <family val="2"/>
      </rPr>
      <t>Este hito se dirige a los controles de los puntos de acceso para la mayoría de riesgos, y los procesos para responder.</t>
    </r>
  </si>
  <si>
    <t>Date Value Detector re: Milestone 1</t>
  </si>
  <si>
    <t>Date Value Detector re: Milestone 2</t>
  </si>
  <si>
    <t>Date Value Detector re: Milestone 3</t>
  </si>
  <si>
    <t>Date Value Detector re: Milestone 4</t>
  </si>
  <si>
    <t>Date Value Detector re: Milestone 5</t>
  </si>
  <si>
    <t>Date Value Detector re: Milestone 6</t>
  </si>
  <si>
    <t>Milestone 1 Outstanding</t>
  </si>
  <si>
    <t>Milestone 2 Outstanding</t>
  </si>
  <si>
    <t>Milestone 3 Outstanding</t>
  </si>
  <si>
    <t>Milestone 4 Outstanding</t>
  </si>
  <si>
    <t>Milestone 5 Outstanding</t>
  </si>
  <si>
    <t>Milestone 6 Outstanding</t>
  </si>
  <si>
    <t>Input Error Checker - "No" but no date - Milestone 1</t>
  </si>
  <si>
    <t>Input Error Checker - "No" but no date - Milestone 2</t>
  </si>
  <si>
    <t>Input Error Checker - "No" but no date - Milestone 3</t>
  </si>
  <si>
    <t>Input Error Checker - "No" but no date - Milestone 4</t>
  </si>
  <si>
    <t>Input Error Checker - "No" but no date - Milestone 5</t>
  </si>
  <si>
    <t>Input Error Checker - "No" but no date - Milestone 6</t>
  </si>
  <si>
    <t>MS 1</t>
  </si>
  <si>
    <t>MS 2</t>
  </si>
  <si>
    <t>MS 3</t>
  </si>
  <si>
    <t>MS 4</t>
  </si>
  <si>
    <t>MS 5</t>
  </si>
  <si>
    <t>MS 6</t>
  </si>
  <si>
    <t>Completion Date</t>
  </si>
  <si>
    <t>1 - n/a</t>
  </si>
  <si>
    <t>2 - n/a</t>
  </si>
  <si>
    <t>3 - n/a</t>
  </si>
  <si>
    <t>4 - n/a</t>
  </si>
  <si>
    <t>5 - n/a</t>
  </si>
  <si>
    <t>6 - n/a</t>
  </si>
  <si>
    <t>Stage of Implementation</t>
  </si>
  <si>
    <r>
      <rPr>
        <sz val="11"/>
        <color rgb="FF000000"/>
        <rFont val="Calibri"/>
        <family val="2"/>
      </rPr>
      <t>Por favor, indique “Sí”, “No”, o “N/A” en la columna C de la pestaña “Hitos de enfoque priorizado” en la hoja de cálculo.</t>
    </r>
    <r>
      <rPr>
        <sz val="11"/>
        <color rgb="FF000000"/>
        <rFont val="Calibri"/>
        <family val="2"/>
      </rPr>
      <t xml:space="preserve"> </t>
    </r>
    <r>
      <rPr>
        <sz val="11"/>
        <color rgb="FF000000"/>
        <rFont val="Calibri"/>
        <family val="2"/>
      </rPr>
      <t>Este paso rellenará automáticamente los campos “porcentaje completado” en la pestaña “Resumen de enfoque priorizado” de la hoja de cálculo.</t>
    </r>
    <r>
      <rPr>
        <sz val="11"/>
        <color rgb="FF000000"/>
        <rFont val="Calibri"/>
        <family val="2"/>
      </rPr>
      <t xml:space="preserve">  </t>
    </r>
  </si>
  <si>
    <r>
      <rPr>
        <sz val="11"/>
        <color rgb="FF000000"/>
        <rFont val="Calibri"/>
        <family val="2"/>
      </rPr>
      <t xml:space="preserve">Lograr el cumplimiento de la PCI DSS requiere que una organización cumpla con éxito </t>
    </r>
    <r>
      <rPr>
        <b/>
        <u/>
        <sz val="11"/>
        <color rgb="FF000000"/>
        <rFont val="Calibri"/>
        <family val="2"/>
      </rPr>
      <t>TODOS</t>
    </r>
    <r>
      <rPr>
        <sz val="11"/>
        <color rgb="FF000000"/>
        <rFont val="Calibri"/>
        <family val="2"/>
      </rPr>
      <t xml:space="preserve"> los requisitos aplicables de la PCI DSS, independientemente del orden en que se cumplan, o si la organización que solicita el cumplimiento sigue el Enfoque Priorizado de la PCI DSS.</t>
    </r>
    <r>
      <rPr>
        <sz val="11"/>
        <color rgb="FF000000"/>
        <rFont val="Calibri"/>
        <family val="2"/>
      </rPr>
      <t xml:space="preserve"> </t>
    </r>
    <r>
      <rPr>
        <sz val="11"/>
        <color rgb="FF000000"/>
        <rFont val="Calibri"/>
        <family val="2"/>
      </rPr>
      <t>El Enfoque Priorizado es una herramienta proporcionada para ayudar a las organizaciones que buscan lograr el cumplimiento, pero no pretende, y de ninguna manera, modifica o resume la PCI DSS o alguno de sus requisitos.</t>
    </r>
  </si>
  <si>
    <r>
      <rPr>
        <b/>
        <sz val="9"/>
        <color rgb="FF000000"/>
        <rFont val="Arial"/>
        <family val="2"/>
      </rPr>
      <t>1.1</t>
    </r>
    <r>
      <rPr>
        <sz val="9"/>
        <color rgb="FF000000"/>
        <rFont val="Arial"/>
        <family val="2"/>
      </rPr>
      <t xml:space="preserve"> Establezca e implemente normas de configuración para firewalls y routers que incluyan lo siguiente:</t>
    </r>
  </si>
  <si>
    <r>
      <rPr>
        <b/>
        <sz val="9"/>
        <color rgb="FF000000"/>
        <rFont val="Arial"/>
        <family val="2"/>
      </rPr>
      <t xml:space="preserve">1.1.1 </t>
    </r>
    <r>
      <rPr>
        <sz val="9"/>
        <color rgb="FF000000"/>
        <rFont val="Arial"/>
        <family val="2"/>
      </rPr>
      <t>Un proceso formal para aprobar y probar todos los cambios y las conexiones de red en la configuración de los firewalls y los routers</t>
    </r>
  </si>
  <si>
    <r>
      <rPr>
        <b/>
        <sz val="9"/>
        <color rgb="FF000000"/>
        <rFont val="Arial"/>
        <family val="2"/>
      </rPr>
      <t xml:space="preserve">1.1.2 </t>
    </r>
    <r>
      <rPr>
        <sz val="9"/>
        <color rgb="FF000000"/>
        <rFont val="Arial"/>
        <family val="2"/>
      </rPr>
      <t>Diagrama de red actual que identifica todas las conexiones entre el entorno de datos de titulares de tarjetas y otras redes, incluso cualquier red inalámbrica.</t>
    </r>
  </si>
  <si>
    <r>
      <rPr>
        <b/>
        <sz val="9"/>
        <color rgb="FF000000"/>
        <rFont val="Arial"/>
        <family val="2"/>
      </rPr>
      <t xml:space="preserve">1.1.3 </t>
    </r>
    <r>
      <rPr>
        <sz val="9"/>
        <color rgb="FF000000"/>
        <rFont val="Arial"/>
        <family val="2"/>
      </rPr>
      <t xml:space="preserve">El diagrama actual que muestra todos los flujos de datos de titulares de tarjetas entre los sistemas y las redes. </t>
    </r>
  </si>
  <si>
    <r>
      <rPr>
        <b/>
        <sz val="9"/>
        <color rgb="FF000000"/>
        <rFont val="Arial"/>
        <family val="2"/>
      </rPr>
      <t xml:space="preserve">1.1.4 </t>
    </r>
    <r>
      <rPr>
        <sz val="9"/>
        <color rgb="FF000000"/>
        <rFont val="Arial"/>
        <family val="2"/>
      </rPr>
      <t>Requisitos para tener un firewall en cada conexión a Internet y entre cualquier DMZ (zona desmilitarizada) y la zona de la red interna.</t>
    </r>
  </si>
  <si>
    <r>
      <rPr>
        <b/>
        <sz val="9"/>
        <color rgb="FF000000"/>
        <rFont val="Arial"/>
        <family val="2"/>
      </rPr>
      <t>1.1.5</t>
    </r>
    <r>
      <rPr>
        <sz val="9"/>
        <color rgb="FF000000"/>
        <rFont val="Arial"/>
        <family val="2"/>
      </rPr>
      <t xml:space="preserve"> Descripción de grupos, funciones y responsabilidades para la administración de los componentes de la red.</t>
    </r>
  </si>
  <si>
    <r>
      <rPr>
        <b/>
        <sz val="9"/>
        <color rgb="FF000000"/>
        <rFont val="Arial"/>
        <family val="2"/>
      </rPr>
      <t xml:space="preserve">1.1.7 </t>
    </r>
    <r>
      <rPr>
        <sz val="9"/>
        <color rgb="FF000000"/>
        <rFont val="Arial"/>
        <family val="2"/>
      </rPr>
      <t>Requisito de la revisión de las normas de firewalls y routers, al menos, cada seis meses.</t>
    </r>
  </si>
  <si>
    <r>
      <rPr>
        <b/>
        <sz val="9"/>
        <color rgb="FF000000"/>
        <rFont val="Arial"/>
        <family val="2"/>
      </rPr>
      <t xml:space="preserve">1.2.1 </t>
    </r>
    <r>
      <rPr>
        <sz val="9"/>
        <color rgb="FF000000"/>
        <rFont val="Arial"/>
        <family val="2"/>
      </rPr>
      <t>Restrinja el tráfico entrante y saliente a la cantidad necesaria para el entorno de datos de los titulares de tarjetas y niegue específicamente el tráfico restante.</t>
    </r>
  </si>
  <si>
    <r>
      <rPr>
        <b/>
        <sz val="9"/>
        <color rgb="FF000000"/>
        <rFont val="Arial"/>
        <family val="2"/>
      </rPr>
      <t xml:space="preserve">1.2.2 </t>
    </r>
    <r>
      <rPr>
        <sz val="9"/>
        <color rgb="FF000000"/>
        <rFont val="Arial"/>
        <family val="2"/>
      </rPr>
      <t>Asegure y sincronice los archivos de configuración de routers.</t>
    </r>
  </si>
  <si>
    <r>
      <rPr>
        <b/>
        <sz val="9"/>
        <color rgb="FF000000"/>
        <rFont val="Arial"/>
        <family val="2"/>
      </rPr>
      <t xml:space="preserve">1.2.3 </t>
    </r>
    <r>
      <rPr>
        <sz val="9"/>
        <color rgb="FF000000"/>
        <rFont val="Arial"/>
        <family val="2"/>
      </rPr>
      <t>Instale firewalls de perímetro entre las redes inalámbricas y el entorno de datos del titular de la tarjeta y configure estos firewalls para negar o, si el tráfico es necesario para fines comer</t>
    </r>
    <r>
      <rPr>
        <sz val="9"/>
        <color rgb="FF000000"/>
        <rFont val="Arial"/>
        <family val="2"/>
      </rPr>
      <t>ciales, permitir solo el tráfico autorizado entre el entorno inalámbrico y el entorno de datos del titular de la tarjeta.</t>
    </r>
  </si>
  <si>
    <r>
      <rPr>
        <b/>
        <sz val="9"/>
        <color rgb="FF000000"/>
        <rFont val="Arial"/>
        <family val="2"/>
      </rPr>
      <t>1.3.1</t>
    </r>
    <r>
      <rPr>
        <sz val="9"/>
        <color rgb="FF000000"/>
        <rFont val="Arial"/>
        <family val="2"/>
      </rPr>
      <t xml:space="preserve"> Implemente una DMZ (zona desmilitarizada) para limitar el tráfico entrante solo a aquellos componentes del sistema que proporcionan servicios, protocolos y puertos con acceso público autorizado.</t>
    </r>
  </si>
  <si>
    <r>
      <rPr>
        <b/>
        <sz val="9"/>
        <color rgb="FF000000"/>
        <rFont val="Arial"/>
        <family val="2"/>
      </rPr>
      <t>1.3.2</t>
    </r>
    <r>
      <rPr>
        <sz val="9"/>
        <color rgb="FF000000"/>
        <rFont val="Arial"/>
        <family val="2"/>
      </rPr>
      <t xml:space="preserve"> Restrinja el tráfico entrante de Internet a las direcciones IP dentro de la DMZ.</t>
    </r>
  </si>
  <si>
    <r>
      <rPr>
        <b/>
        <sz val="9"/>
        <color rgb="FF000000"/>
        <rFont val="Arial"/>
        <family val="2"/>
      </rPr>
      <t>1.5</t>
    </r>
    <r>
      <rPr>
        <sz val="9"/>
        <color rgb="FF000000"/>
        <rFont val="Arial"/>
        <family val="2"/>
      </rPr>
      <t xml:space="preserve"> Asegúrese de que las políticas de seguridad y los procedimientos operativos para administrar los firewalls estén documentados, implementados y que sean de conocimiento para todas las partes afectadas.</t>
    </r>
  </si>
  <si>
    <r>
      <rPr>
        <b/>
        <sz val="9"/>
        <color rgb="FF000000"/>
        <rFont val="Arial"/>
        <family val="2"/>
      </rPr>
      <t>2.2.2</t>
    </r>
    <r>
      <rPr>
        <sz val="9"/>
        <color rgb="FF000000"/>
        <rFont val="Arial"/>
        <family val="2"/>
      </rPr>
      <t xml:space="preserve"> Habilite solo los servicios, protocolos y daemons, etc., necesarios, según lo requiera la función del sistema.</t>
    </r>
  </si>
  <si>
    <r>
      <rPr>
        <b/>
        <sz val="9"/>
        <color rgb="FF000000"/>
        <rFont val="Arial"/>
        <family val="2"/>
      </rPr>
      <t>2.2.4</t>
    </r>
    <r>
      <rPr>
        <sz val="9"/>
        <color rgb="FF000000"/>
        <rFont val="Arial"/>
        <family val="2"/>
      </rPr>
      <t xml:space="preserve"> Configure los parámetros de seguridad del sistema para evitar el uso indebido.</t>
    </r>
  </si>
  <si>
    <r>
      <rPr>
        <b/>
        <sz val="9"/>
        <color rgb="FF000000"/>
        <rFont val="Arial"/>
        <family val="2"/>
      </rPr>
      <t>2.2.5</t>
    </r>
    <r>
      <rPr>
        <sz val="9"/>
        <color rgb="FF000000"/>
        <rFont val="Arial"/>
        <family val="2"/>
      </rPr>
      <t xml:space="preserve"> Elimine todas las funcionalidades innecesarias, como secuencias de comandos, drivers, funciones, subsistemas, sistemas de archivos y servidores web innecesarios.</t>
    </r>
  </si>
  <si>
    <r>
      <rPr>
        <b/>
        <sz val="9"/>
        <color rgb="FF000000"/>
        <rFont val="Arial"/>
        <family val="2"/>
      </rPr>
      <t xml:space="preserve">2.4 </t>
    </r>
    <r>
      <rPr>
        <sz val="9"/>
        <color rgb="FF000000"/>
        <rFont val="Arial"/>
        <family val="2"/>
      </rPr>
      <t>Lleve un inventario de los componentes del sistema que están dentro del alcance de las PCI DSS.</t>
    </r>
  </si>
  <si>
    <r>
      <rPr>
        <b/>
        <sz val="9"/>
        <color rgb="FF000000"/>
        <rFont val="Arial"/>
        <family val="2"/>
      </rPr>
      <t xml:space="preserve">3.2.2 </t>
    </r>
    <r>
      <rPr>
        <sz val="9"/>
        <color rgb="FF000000"/>
        <rFont val="Arial"/>
        <family val="2"/>
      </rPr>
      <t>No almacene el valor o código de validación de tarjetas (número de tres o cuatro dígitos impreso en el anverso o reverso de una tarjeta de pago que se utiliza para verificar las transacciones de tarjetas ausentes) después de la autorización.</t>
    </r>
  </si>
  <si>
    <r>
      <rPr>
        <b/>
        <sz val="9"/>
        <color rgb="FF000000"/>
        <rFont val="Arial"/>
        <family val="2"/>
      </rPr>
      <t xml:space="preserve">3.2.3 </t>
    </r>
    <r>
      <rPr>
        <sz val="9"/>
        <color rgb="FF000000"/>
        <rFont val="Arial"/>
        <family val="2"/>
      </rPr>
      <t>Después de la autorización, no almacene el PIN (número de identificación personal) ni el bloqueo de PIN cifrado.</t>
    </r>
  </si>
  <si>
    <r>
      <rPr>
        <b/>
        <sz val="9"/>
        <color rgb="FF000000"/>
        <rFont val="Arial"/>
        <family val="2"/>
      </rPr>
      <t xml:space="preserve">3.6.1 </t>
    </r>
    <r>
      <rPr>
        <sz val="9"/>
        <color rgb="FF000000"/>
        <rFont val="Arial"/>
        <family val="2"/>
      </rPr>
      <t>Generación de claves de cifrado sólido</t>
    </r>
  </si>
  <si>
    <r>
      <rPr>
        <b/>
        <sz val="9"/>
        <color rgb="FF000000"/>
        <rFont val="Arial"/>
        <family val="2"/>
      </rPr>
      <t xml:space="preserve">3.6.2 </t>
    </r>
    <r>
      <rPr>
        <sz val="9"/>
        <color rgb="FF000000"/>
        <rFont val="Arial"/>
        <family val="2"/>
      </rPr>
      <t>Distribución segura de claves de cifrado</t>
    </r>
  </si>
  <si>
    <r>
      <rPr>
        <b/>
        <sz val="9"/>
        <color rgb="FF000000"/>
        <rFont val="Arial"/>
        <family val="2"/>
      </rPr>
      <t xml:space="preserve">3.6.3 </t>
    </r>
    <r>
      <rPr>
        <sz val="9"/>
        <color rgb="FF000000"/>
        <rFont val="Arial"/>
        <family val="2"/>
      </rPr>
      <t>Almacenamiento seguro de claves de cifrado</t>
    </r>
  </si>
  <si>
    <r>
      <rPr>
        <b/>
        <sz val="9"/>
        <color rgb="FF000000"/>
        <rFont val="Arial"/>
        <family val="2"/>
      </rPr>
      <t xml:space="preserve">3.6.4 </t>
    </r>
    <r>
      <rPr>
        <sz val="9"/>
        <color rgb="FF000000"/>
        <rFont val="Arial"/>
        <family val="2"/>
      </rPr>
      <t>La clave criptográfica cambia en el caso de las claves que han llegado</t>
    </r>
    <r>
      <rPr>
        <sz val="9"/>
        <color rgb="FF000000"/>
        <rFont val="Arial"/>
        <family val="2"/>
      </rPr>
      <t xml:space="preserve"> al final de su período de cifrado (por ejemplo, después que haya transcurrido un período definido y/o después que cierta cantidad de texto cifrado haya sido producido por una clave dada), según lo defina el proveedor de la aplicación relacionada o el responsable de las claves, y basándose en las mejores prácticas y recomendaciones de la industria (por ejemplo, NIST Special Publication 800-57).</t>
    </r>
  </si>
  <si>
    <r>
      <rPr>
        <b/>
        <sz val="9"/>
        <color rgb="FF000000"/>
        <rFont val="Arial"/>
        <family val="2"/>
      </rPr>
      <t xml:space="preserve">3.6.7 </t>
    </r>
    <r>
      <rPr>
        <sz val="9"/>
        <color rgb="FF000000"/>
        <rFont val="Arial"/>
        <family val="2"/>
      </rPr>
      <t>Prevención de sustitución no autorizada de claves criptográficas.</t>
    </r>
  </si>
  <si>
    <r>
      <rPr>
        <b/>
        <sz val="9"/>
        <color rgb="FF000000"/>
        <rFont val="Arial"/>
        <family val="2"/>
      </rPr>
      <t xml:space="preserve">3.6.8 </t>
    </r>
    <r>
      <rPr>
        <sz val="9"/>
        <color rgb="FF000000"/>
        <rFont val="Arial"/>
        <family val="2"/>
      </rPr>
      <t>Requisito para que los custodios de claves criptográficas declaren, formalmente, que comprenden y aceptan su responsabilidad como custodios de claves.</t>
    </r>
  </si>
  <si>
    <r>
      <rPr>
        <b/>
        <sz val="9"/>
        <color rgb="FF000000"/>
        <rFont val="Arial"/>
        <family val="2"/>
      </rPr>
      <t>3.7</t>
    </r>
    <r>
      <rPr>
        <sz val="9"/>
        <color rgb="FF000000"/>
        <rFont val="Arial"/>
        <family val="2"/>
      </rPr>
      <t xml:space="preserve"> Asegúrese de que las políticas de seguridad y los procedimientos operativos para proteger los datos del titular de la tarjeta almacenados estén documentados, implementados y que sean de conocimiento para todas las partes afectadas.</t>
    </r>
  </si>
  <si>
    <r>
      <rPr>
        <b/>
        <sz val="9"/>
        <color rgb="FF000000"/>
        <rFont val="Arial"/>
        <family val="2"/>
      </rPr>
      <t>4.2</t>
    </r>
    <r>
      <rPr>
        <sz val="9"/>
        <color rgb="FF000000"/>
        <rFont val="Arial"/>
        <family val="2"/>
      </rPr>
      <t xml:space="preserve"> Nunca debe enviar PAN no cifrados por medio de tecnologías de mensajería de usuario final (por ejemplo, el correo electrónico, la mensajería instantánea, SMS, el chat, etc.)</t>
    </r>
  </si>
  <si>
    <r>
      <rPr>
        <b/>
        <sz val="9"/>
        <color rgb="FF000000"/>
        <rFont val="Arial"/>
        <family val="2"/>
      </rPr>
      <t>4.3</t>
    </r>
    <r>
      <rPr>
        <sz val="9"/>
        <color rgb="FF000000"/>
        <rFont val="Arial"/>
        <family val="2"/>
      </rPr>
      <t xml:space="preserve"> Asegúrese de que las políticas de seguridad y los procedimientos operativos para cifrar las transmisiones de los datos del titular de la tarjeta estén documentados, implementados y que sean de conocimiento para todas las partes afectadas.</t>
    </r>
  </si>
  <si>
    <r>
      <rPr>
        <b/>
        <sz val="9"/>
        <color rgb="FF000000"/>
        <rFont val="Arial"/>
        <family val="2"/>
      </rPr>
      <t>5.1</t>
    </r>
    <r>
      <rPr>
        <sz val="9"/>
        <color rgb="FF000000"/>
        <rFont val="Arial"/>
        <family val="2"/>
      </rPr>
      <t xml:space="preserve"> Implemente un software antivirus en todos los sistemas que, generalmente, se ven afectados por software malicioso (en especial, computadoras personales y servidores).</t>
    </r>
  </si>
  <si>
    <r>
      <rPr>
        <b/>
        <sz val="9"/>
        <color rgb="FF000000"/>
        <rFont val="Arial"/>
        <family val="2"/>
      </rPr>
      <t xml:space="preserve">5.1.1 </t>
    </r>
    <r>
      <rPr>
        <sz val="9"/>
        <color rgb="FF000000"/>
        <rFont val="Arial"/>
        <family val="2"/>
      </rPr>
      <t>Asegúrese de que los programas de antivirus puedan detectar y eliminar todos los tipos de software malicioso conocidos y proteger a los sistemas contra estos.</t>
    </r>
  </si>
  <si>
    <r>
      <rPr>
        <b/>
        <sz val="9"/>
        <color rgb="FF000000"/>
        <rFont val="Arial"/>
        <family val="2"/>
      </rPr>
      <t>5.1.2</t>
    </r>
    <r>
      <rPr>
        <sz val="9"/>
        <color rgb="FF000000"/>
        <rFont val="Arial"/>
        <family val="2"/>
      </rPr>
      <t xml:space="preserve"> Para aquellos sistemas que no suelen verse afectados por software maliciosos, lleve a cabo evaluaciones periódicas para identificar y evaluar las amenazas de malware que pueden aparecer a fin de determinar si es necesario o no implementar un software antivirus en dichos sistemas.</t>
    </r>
  </si>
  <si>
    <r>
      <rPr>
        <b/>
        <sz val="9"/>
        <color rgb="FF000000"/>
        <rFont val="Arial"/>
        <family val="2"/>
      </rPr>
      <t>5.4</t>
    </r>
    <r>
      <rPr>
        <sz val="9"/>
        <color rgb="FF000000"/>
        <rFont val="Arial"/>
        <family val="2"/>
      </rPr>
      <t xml:space="preserve"> Asegúrese de que las políticas de seguridad y los procedimientos operativos que protegen los sistemas estén documentados, implementados y que sean de conocimiento para todas las partes afectadas.</t>
    </r>
  </si>
  <si>
    <r>
      <rPr>
        <b/>
        <sz val="9"/>
        <color rgb="FF000000"/>
        <rFont val="Arial"/>
        <family val="2"/>
      </rPr>
      <t xml:space="preserve">6.3.1 </t>
    </r>
    <r>
      <rPr>
        <sz val="9"/>
        <color rgb="FF000000"/>
        <rFont val="Arial"/>
        <family val="2"/>
      </rPr>
      <t>Elimine las cuentas de desarrollo, de prueba y de aplicaciones personalizadas, las ID de usuario y las contraseñas antes de q</t>
    </r>
    <r>
      <rPr>
        <sz val="9"/>
        <color rgb="FF000000"/>
        <rFont val="Arial"/>
        <family val="2"/>
      </rPr>
      <t>ue las aplicaciones se activen o se pongan a disposición de los clientes.</t>
    </r>
  </si>
  <si>
    <r>
      <rPr>
        <b/>
        <sz val="9"/>
        <color rgb="FF000000"/>
        <rFont val="Arial"/>
        <family val="2"/>
      </rPr>
      <t>6.4</t>
    </r>
    <r>
      <rPr>
        <sz val="9"/>
        <color rgb="FF000000"/>
        <rFont val="Arial"/>
        <family val="2"/>
      </rPr>
      <t xml:space="preserve"> Siga los procesos y procedimientos de control de todos los cambios en lo</t>
    </r>
    <r>
      <rPr>
        <sz val="9"/>
        <color rgb="FF000000"/>
        <rFont val="Arial"/>
        <family val="2"/>
      </rPr>
      <t>s componentes del sistema.</t>
    </r>
    <r>
      <rPr>
        <sz val="9"/>
        <color rgb="FF000000"/>
        <rFont val="Arial"/>
        <family val="2"/>
      </rPr>
      <t xml:space="preserve"> </t>
    </r>
    <r>
      <rPr>
        <sz val="9"/>
        <color rgb="FF000000"/>
        <rFont val="Arial"/>
        <family val="2"/>
      </rPr>
      <t>Los procesos deben incluir lo siguiente:</t>
    </r>
  </si>
  <si>
    <r>
      <rPr>
        <b/>
        <sz val="9"/>
        <color rgb="FF000000"/>
        <rFont val="Arial"/>
        <family val="2"/>
      </rPr>
      <t xml:space="preserve">6.4.1 </t>
    </r>
    <r>
      <rPr>
        <sz val="9"/>
        <color rgb="FF000000"/>
        <rFont val="Arial"/>
        <family val="2"/>
      </rPr>
      <t>Separe los entornos de desarrollo/prueba de los entornos de producción y refuerce la separación con controles de acceso.</t>
    </r>
  </si>
  <si>
    <r>
      <rPr>
        <b/>
        <sz val="9"/>
        <color rgb="FF000000"/>
        <rFont val="Arial"/>
        <family val="2"/>
      </rPr>
      <t xml:space="preserve">6.4.2 </t>
    </r>
    <r>
      <rPr>
        <sz val="9"/>
        <color rgb="FF000000"/>
        <rFont val="Arial"/>
        <family val="2"/>
      </rPr>
      <t>Separación de funciones entre desarrollo/prueba y entornos de producción</t>
    </r>
  </si>
  <si>
    <r>
      <rPr>
        <b/>
        <sz val="9"/>
        <color rgb="FF000000"/>
        <rFont val="Arial"/>
        <family val="2"/>
      </rPr>
      <t xml:space="preserve">6.4.3 </t>
    </r>
    <r>
      <rPr>
        <sz val="9"/>
        <color rgb="FF000000"/>
        <rFont val="Arial"/>
        <family val="2"/>
      </rPr>
      <t>Los datos de producción (PAN activos) no se utilizan para las pruebas ni para el desarrollo</t>
    </r>
  </si>
  <si>
    <r>
      <rPr>
        <b/>
        <sz val="9"/>
        <color rgb="FF000000"/>
        <rFont val="Arial"/>
        <family val="2"/>
      </rPr>
      <t xml:space="preserve">6.4.5.1 </t>
    </r>
    <r>
      <rPr>
        <sz val="9"/>
        <color rgb="FF000000"/>
        <rFont val="Arial"/>
        <family val="2"/>
      </rPr>
      <t>Documentación de incidencia.</t>
    </r>
  </si>
  <si>
    <r>
      <rPr>
        <b/>
        <sz val="9"/>
        <color rgb="FF000000"/>
        <rFont val="Arial"/>
        <family val="2"/>
      </rPr>
      <t xml:space="preserve">6.4.5.2 </t>
    </r>
    <r>
      <rPr>
        <sz val="9"/>
        <color rgb="FF000000"/>
        <rFont val="Arial"/>
        <family val="2"/>
      </rPr>
      <t>Aprobación</t>
    </r>
    <r>
      <rPr>
        <b/>
        <sz val="9"/>
        <color rgb="FF000000"/>
        <rFont val="Arial"/>
        <family val="2"/>
      </rPr>
      <t xml:space="preserve"> </t>
    </r>
    <r>
      <rPr>
        <sz val="9"/>
        <color rgb="FF000000"/>
        <rFont val="Arial"/>
        <family val="2"/>
      </rPr>
      <t>de cambio documentada por las partes autorizadas.</t>
    </r>
    <r>
      <rPr>
        <sz val="9"/>
        <color rgb="FF000000"/>
        <rFont val="Arial"/>
        <family val="2"/>
      </rPr>
      <t xml:space="preserve"> </t>
    </r>
  </si>
  <si>
    <r>
      <rPr>
        <b/>
        <sz val="9"/>
        <color rgb="FF000000"/>
        <rFont val="Arial"/>
        <family val="2"/>
      </rPr>
      <t xml:space="preserve">6.4.5.3 </t>
    </r>
    <r>
      <rPr>
        <sz val="9"/>
        <color rgb="FF000000"/>
        <rFont val="Arial"/>
        <family val="2"/>
      </rPr>
      <t>Verifique que se hayan realizado las pruebas de funcionalidad y que el cambio no impacte negativamente en la seguridad del sistema.</t>
    </r>
  </si>
  <si>
    <r>
      <rPr>
        <b/>
        <sz val="9"/>
        <color rgb="FF000000"/>
        <rFont val="Arial"/>
        <family val="2"/>
      </rPr>
      <t xml:space="preserve">6.4.5.4 </t>
    </r>
    <r>
      <rPr>
        <sz val="9"/>
        <color rgb="FF000000"/>
        <rFont val="Arial"/>
        <family val="2"/>
      </rPr>
      <t>Procedimientos de desinstalación.</t>
    </r>
  </si>
  <si>
    <r>
      <rPr>
        <b/>
        <sz val="9"/>
        <color rgb="FF000000"/>
        <rFont val="Arial"/>
        <family val="2"/>
      </rPr>
      <t>6.5.1</t>
    </r>
    <r>
      <rPr>
        <sz val="9"/>
        <color rgb="FF000000"/>
        <rFont val="Arial"/>
        <family val="2"/>
      </rPr>
      <t xml:space="preserve"> Err</t>
    </r>
    <r>
      <rPr>
        <sz val="9"/>
        <color rgb="FF000000"/>
        <rFont val="Arial"/>
        <family val="2"/>
      </rPr>
      <t>ores de inyección, en especial, errores de inyección SQL.</t>
    </r>
    <r>
      <rPr>
        <sz val="9"/>
        <color rgb="FF000000"/>
        <rFont val="Arial"/>
        <family val="2"/>
      </rPr>
      <t xml:space="preserve"> </t>
    </r>
    <r>
      <rPr>
        <sz val="9"/>
        <color rgb="FF000000"/>
        <rFont val="Arial"/>
        <family val="2"/>
      </rPr>
      <t>También considere los errores de inyección de comandos de OS, LDAP y Xpath, así como otros errores de inyección.</t>
    </r>
  </si>
  <si>
    <r>
      <rPr>
        <b/>
        <sz val="9"/>
        <color rgb="FF000000"/>
        <rFont val="Arial"/>
        <family val="2"/>
      </rPr>
      <t>6.5.2</t>
    </r>
    <r>
      <rPr>
        <sz val="9"/>
        <color rgb="FF000000"/>
        <rFont val="Arial"/>
        <family val="2"/>
      </rPr>
      <t xml:space="preserve"> Desbordamiento de buffer</t>
    </r>
  </si>
  <si>
    <r>
      <rPr>
        <b/>
        <sz val="9"/>
        <color rgb="FF000000"/>
        <rFont val="Arial"/>
        <family val="2"/>
      </rPr>
      <t xml:space="preserve">6.5.3 </t>
    </r>
    <r>
      <rPr>
        <sz val="9"/>
        <color rgb="FF000000"/>
        <rFont val="Arial"/>
        <family val="2"/>
      </rPr>
      <t>Almacenamiento cifrado inseguro</t>
    </r>
  </si>
  <si>
    <r>
      <rPr>
        <b/>
        <sz val="9"/>
        <color rgb="FF000000"/>
        <rFont val="Arial"/>
        <family val="2"/>
      </rPr>
      <t xml:space="preserve">6.5.4 </t>
    </r>
    <r>
      <rPr>
        <sz val="9"/>
        <color rgb="FF000000"/>
        <rFont val="Arial"/>
        <family val="2"/>
      </rPr>
      <t>Comunicaciones inseguras</t>
    </r>
  </si>
  <si>
    <r>
      <rPr>
        <b/>
        <sz val="9"/>
        <color rgb="FF000000"/>
        <rFont val="Arial"/>
        <family val="2"/>
      </rPr>
      <t xml:space="preserve">6.5.5 </t>
    </r>
    <r>
      <rPr>
        <sz val="9"/>
        <color rgb="FF000000"/>
        <rFont val="Arial"/>
        <family val="2"/>
      </rPr>
      <t>Manejo inadecuado de errores</t>
    </r>
  </si>
  <si>
    <r>
      <rPr>
        <b/>
        <sz val="9"/>
        <color rgb="FF000000"/>
        <rFont val="Arial"/>
        <family val="2"/>
      </rPr>
      <t xml:space="preserve">6.5.7 </t>
    </r>
    <r>
      <rPr>
        <sz val="9"/>
        <color rgb="FF000000"/>
        <rFont val="Arial"/>
        <family val="2"/>
      </rPr>
      <t>Lenguaje de comandos entre distintos sitios (</t>
    </r>
    <r>
      <rPr>
        <sz val="9"/>
        <color rgb="FF000000"/>
        <rFont val="Arial"/>
        <family val="2"/>
      </rPr>
      <t>XSS)</t>
    </r>
  </si>
  <si>
    <r>
      <rPr>
        <b/>
        <sz val="9"/>
        <color rgb="FF000000"/>
        <rFont val="Arial"/>
        <family val="2"/>
      </rPr>
      <t>6.5.8</t>
    </r>
    <r>
      <rPr>
        <sz val="9"/>
        <color rgb="FF000000"/>
        <rFont val="Arial"/>
        <family val="2"/>
      </rPr>
      <t>Control de acceso inapropiado (como referencias no seguras a objetos directos, no restricción de acceso a URL y exposición completa de los directorios, y la no restricción de acceso a las funciones por parte de los usuarios).</t>
    </r>
  </si>
  <si>
    <r>
      <rPr>
        <b/>
        <sz val="9"/>
        <color rgb="FF000000"/>
        <rFont val="Arial"/>
        <family val="2"/>
      </rPr>
      <t xml:space="preserve">6.5.9 </t>
    </r>
    <r>
      <rPr>
        <sz val="9"/>
        <color rgb="FF000000"/>
        <rFont val="Arial"/>
        <family val="2"/>
      </rPr>
      <t>Falsificación de solicitudes entre distintos sitios (CSRF)</t>
    </r>
  </si>
  <si>
    <r>
      <rPr>
        <b/>
        <sz val="9"/>
        <color rgb="FF000000"/>
        <rFont val="Arial"/>
        <family val="2"/>
      </rPr>
      <t>6.7</t>
    </r>
    <r>
      <rPr>
        <sz val="9"/>
        <color rgb="FF000000"/>
        <rFont val="Arial"/>
        <family val="2"/>
      </rPr>
      <t xml:space="preserve"> Asegúrese de que las políticas de seguridad y los procedimientos operativos para desarrollar y mantener seguros los sistemas y las aplicaciones estén documentados, implementados y que sean de conocimiento para todas las partes afectadas.</t>
    </r>
  </si>
  <si>
    <r>
      <rPr>
        <b/>
        <sz val="9"/>
        <color rgb="FF000000"/>
        <rFont val="Arial"/>
        <family val="2"/>
      </rPr>
      <t>7.1</t>
    </r>
    <r>
      <rPr>
        <sz val="9"/>
        <color rgb="FF000000"/>
        <rFont val="Arial"/>
        <family val="2"/>
      </rPr>
      <t xml:space="preserve"> Limite el acceso a los componentes del sistema y a los datos del titular de la tarjeta a aquellos individuos cuyas tareas necesitan de ese acceso.</t>
    </r>
  </si>
  <si>
    <r>
      <rPr>
        <b/>
        <sz val="9"/>
        <color rgb="FF000000"/>
        <rFont val="Arial"/>
        <family val="2"/>
      </rPr>
      <t>7.1.2</t>
    </r>
    <r>
      <rPr>
        <sz val="9"/>
        <color rgb="FF000000"/>
        <rFont val="Arial"/>
        <family val="2"/>
      </rPr>
      <t xml:space="preserve"> Limite el acceso de usuarios con ID privilegiadas a la menor cantidad de privilegios necesarios para llevar a cabo las responsabilidades del trabajo.</t>
    </r>
    <r>
      <rPr>
        <i/>
        <sz val="9"/>
        <color rgb="FF000000"/>
        <rFont val="Arial"/>
        <family val="2"/>
      </rPr>
      <t xml:space="preserve"> </t>
    </r>
  </si>
  <si>
    <r>
      <rPr>
        <b/>
        <sz val="9"/>
        <color rgb="FF000000"/>
        <rFont val="Arial"/>
        <family val="2"/>
      </rPr>
      <t>7.1.3</t>
    </r>
    <r>
      <rPr>
        <sz val="9"/>
        <color rgb="FF000000"/>
        <rFont val="Arial"/>
        <family val="2"/>
      </rPr>
      <t xml:space="preserve"> Asigne el acceso según la tarea, la clasificación y la función del personal.</t>
    </r>
  </si>
  <si>
    <r>
      <rPr>
        <b/>
        <sz val="9"/>
        <color rgb="FF000000"/>
        <rFont val="Arial"/>
        <family val="2"/>
      </rPr>
      <t>7.1.4</t>
    </r>
    <r>
      <rPr>
        <sz val="9"/>
        <color rgb="FF000000"/>
        <rFont val="Arial"/>
        <family val="2"/>
      </rPr>
      <t xml:space="preserve"> Solicite la aprobación documentada de las partes autorizadas en la que se especifiquen los privilegios necesarios.</t>
    </r>
  </si>
  <si>
    <r>
      <rPr>
        <b/>
        <sz val="9"/>
        <color rgb="FF000000"/>
        <rFont val="Arial"/>
        <family val="2"/>
      </rPr>
      <t>7.2.1</t>
    </r>
    <r>
      <rPr>
        <sz val="9"/>
        <color rgb="FF000000"/>
        <rFont val="Arial"/>
        <family val="2"/>
      </rPr>
      <t xml:space="preserve"> Cobertura de todos los componentes del sistema</t>
    </r>
  </si>
  <si>
    <r>
      <rPr>
        <b/>
        <sz val="9"/>
        <color rgb="FF000000"/>
        <rFont val="Arial"/>
        <family val="2"/>
      </rPr>
      <t xml:space="preserve">7.2.2 </t>
    </r>
    <r>
      <rPr>
        <sz val="9"/>
        <color rgb="FF000000"/>
        <rFont val="Arial"/>
        <family val="2"/>
      </rPr>
      <t>La asignación de privilegios a una persona se basa en la clasificación del trabajo y su función.</t>
    </r>
  </si>
  <si>
    <r>
      <rPr>
        <b/>
        <sz val="9"/>
        <color rgb="FF000000"/>
        <rFont val="Arial"/>
        <family val="2"/>
      </rPr>
      <t>7.2.3</t>
    </r>
    <r>
      <rPr>
        <sz val="9"/>
        <color rgb="FF000000"/>
        <rFont val="Arial"/>
        <family val="2"/>
      </rPr>
      <t xml:space="preserve"> Configuración predeterminada de “negar todos”.</t>
    </r>
  </si>
  <si>
    <r>
      <rPr>
        <b/>
        <sz val="9"/>
        <color rgb="FF000000"/>
        <rFont val="Arial"/>
        <family val="2"/>
      </rPr>
      <t>7.3</t>
    </r>
    <r>
      <rPr>
        <sz val="9"/>
        <color rgb="FF000000"/>
        <rFont val="Arial"/>
        <family val="2"/>
      </rPr>
      <t xml:space="preserve"> Asegúrese de que las políticas de seguridad y los procedimientos operativos para restringir el acceso a los datos del titular de la tarjeta estén documentados, implementados y que sean de conocimiento para todas las partes afectadas.</t>
    </r>
  </si>
  <si>
    <r>
      <rPr>
        <b/>
        <sz val="9"/>
        <color rgb="FF000000"/>
        <rFont val="Arial"/>
        <family val="2"/>
      </rPr>
      <t>8.1</t>
    </r>
    <r>
      <rPr>
        <sz val="9"/>
        <color rgb="FF000000"/>
        <rFont val="Arial"/>
        <family val="2"/>
      </rPr>
      <t xml:space="preserve"> Defina e implemente políticas y procedimientos para garantizar la correcta administración de la identificación de usuarios para usuarios no consumidores y administradores en todos los componentes del sistema de la siguiente manera:</t>
    </r>
  </si>
  <si>
    <r>
      <rPr>
        <b/>
        <sz val="9"/>
        <color rgb="FF000000"/>
        <rFont val="Arial"/>
        <family val="2"/>
      </rPr>
      <t>8.1.1</t>
    </r>
    <r>
      <rPr>
        <sz val="9"/>
        <color rgb="FF000000"/>
        <rFont val="Arial"/>
        <family val="2"/>
      </rPr>
      <t xml:space="preserve"> Asigne a todos los usuarios una ID exclusiva antes de permitirles acceder a los componentes del sistema o a los datos del titular de la tarjeta.</t>
    </r>
  </si>
  <si>
    <r>
      <rPr>
        <b/>
        <sz val="9"/>
        <color rgb="FF000000"/>
        <rFont val="Arial"/>
        <family val="2"/>
      </rPr>
      <t xml:space="preserve">8.1.2 </t>
    </r>
    <r>
      <rPr>
        <sz val="9"/>
        <color rgb="FF000000"/>
        <rFont val="Arial"/>
        <family val="2"/>
      </rPr>
      <t>Controle la incorporación, la eliminación y la modificación de las ID de usuario, las credenciales y otros objetos de identificación.</t>
    </r>
  </si>
  <si>
    <r>
      <rPr>
        <b/>
        <sz val="9"/>
        <color rgb="FF000000"/>
        <rFont val="Arial"/>
        <family val="2"/>
      </rPr>
      <t xml:space="preserve">8.1.3 </t>
    </r>
    <r>
      <rPr>
        <sz val="9"/>
        <color rgb="FF000000"/>
        <rFont val="Arial"/>
        <family val="2"/>
      </rPr>
      <t>Cancele de inmediato el acceso a cualquier usuario cesante.</t>
    </r>
  </si>
  <si>
    <r>
      <rPr>
        <b/>
        <sz val="9"/>
        <color rgb="FF000000"/>
        <rFont val="Arial"/>
        <family val="2"/>
      </rPr>
      <t xml:space="preserve">8.1.4 </t>
    </r>
    <r>
      <rPr>
        <sz val="9"/>
        <color rgb="FF000000"/>
        <rFont val="Arial"/>
        <family val="2"/>
      </rPr>
      <t>Elimine o inhabilite las cuentas de usuario inactivas, al menos, cada 90 días.</t>
    </r>
  </si>
  <si>
    <r>
      <rPr>
        <b/>
        <sz val="9"/>
        <color rgb="FF000000"/>
        <rFont val="Arial"/>
        <family val="2"/>
      </rPr>
      <t>8.1.6</t>
    </r>
    <r>
      <rPr>
        <sz val="9"/>
        <color rgb="FF000000"/>
        <rFont val="Arial"/>
        <family val="2"/>
      </rPr>
      <t xml:space="preserve"> Limite los intentos de acceso repetidos mediante el bloqueo de la ID de usuario después de más de seis intentos.</t>
    </r>
  </si>
  <si>
    <r>
      <rPr>
        <b/>
        <sz val="9"/>
        <color rgb="FF000000"/>
        <rFont val="Arial"/>
        <family val="2"/>
      </rPr>
      <t>8.1.7</t>
    </r>
    <r>
      <rPr>
        <sz val="9"/>
        <color rgb="FF000000"/>
        <rFont val="Arial"/>
        <family val="2"/>
      </rPr>
      <t xml:space="preserve"> Establezca la duración del bloqueo a un mínimo de 30 minutos o hasta que el administrador habilite la ID del usuario.</t>
    </r>
  </si>
  <si>
    <r>
      <rPr>
        <b/>
        <sz val="9"/>
        <color rgb="FF000000"/>
        <rFont val="Arial"/>
        <family val="2"/>
      </rPr>
      <t>8.1.8</t>
    </r>
    <r>
      <rPr>
        <sz val="9"/>
        <color rgb="FF000000"/>
        <rFont val="Arial"/>
        <family val="2"/>
      </rPr>
      <t xml:space="preserve"> Si alguna sesión estuvo inactiva durante más de 15 minutos, solicite al usuario que vuelva a escribir la contraseña para activar la terminal o la sesión nuevamente.</t>
    </r>
  </si>
  <si>
    <r>
      <rPr>
        <b/>
        <sz val="9"/>
        <color rgb="FF000000"/>
        <rFont val="Arial"/>
        <family val="2"/>
      </rPr>
      <t>8.2.1</t>
    </r>
    <r>
      <rPr>
        <sz val="9"/>
        <color rgb="FF000000"/>
        <rFont val="Arial"/>
        <family val="2"/>
      </rPr>
      <t xml:space="preserve"> Deje ilegibles todas las credenciales de autenticación (como contraseñas/frases) durante la transmisión y el almacenamiento en todos los componentes del sistema mediante una criptografía sólida.</t>
    </r>
  </si>
  <si>
    <r>
      <rPr>
        <b/>
        <sz val="9"/>
        <color rgb="FF000000"/>
        <rFont val="Arial"/>
        <family val="2"/>
      </rPr>
      <t>8.2.2</t>
    </r>
    <r>
      <rPr>
        <sz val="9"/>
        <color rgb="FF000000"/>
        <rFont val="Arial"/>
        <family val="2"/>
      </rPr>
      <t xml:space="preserve"> Verifique la identidad del usuario antes de modificar alguna credencial de autenticación, por ejemplo, restablezca la contraseña, entregue nuevos tokens o genere nuevas claves.</t>
    </r>
  </si>
  <si>
    <r>
      <rPr>
        <b/>
        <sz val="9"/>
        <color rgb="FF000000"/>
        <rFont val="Arial"/>
        <family val="2"/>
      </rPr>
      <t>8.2.4</t>
    </r>
    <r>
      <rPr>
        <sz val="9"/>
        <color rgb="FF000000"/>
        <rFont val="Arial"/>
        <family val="2"/>
      </rPr>
      <t xml:space="preserve"> Cambie la contraseña/frase de usuario, al menos, cada 90 días.</t>
    </r>
  </si>
  <si>
    <r>
      <rPr>
        <b/>
        <sz val="9"/>
        <color rgb="FF000000"/>
        <rFont val="Arial"/>
        <family val="2"/>
      </rPr>
      <t>8.8</t>
    </r>
    <r>
      <rPr>
        <sz val="9"/>
        <color rgb="FF000000"/>
        <rFont val="Arial"/>
        <family val="2"/>
      </rPr>
      <t xml:space="preserve"> Asegúrese de que las políticas de seguridad y los procedimientos operativos de identificación y autenticación estén documentados, implementados y que sean de conocimiento para todas las partes afectadas.</t>
    </r>
  </si>
  <si>
    <r>
      <rPr>
        <b/>
        <sz val="9"/>
        <color rgb="FF000000"/>
        <rFont val="Arial"/>
        <family val="2"/>
      </rPr>
      <t>9.1</t>
    </r>
    <r>
      <rPr>
        <sz val="9"/>
        <color rgb="FF000000"/>
        <rFont val="Arial"/>
        <family val="2"/>
      </rPr>
      <t xml:space="preserve"> Utilice controles de entrada a la empresa apropiados para limitar y supervisar el acceso físico a los sistemas en el entorno de datos del titular de la tarjeta.</t>
    </r>
  </si>
  <si>
    <r>
      <rPr>
        <b/>
        <sz val="9"/>
        <color rgb="FF000000"/>
        <rFont val="Arial"/>
        <family val="2"/>
      </rPr>
      <t xml:space="preserve">9.1.3 </t>
    </r>
    <r>
      <rPr>
        <sz val="9"/>
        <color rgb="FF000000"/>
        <rFont val="Arial"/>
        <family val="2"/>
      </rPr>
      <t>Limite el acceso físico a los puntos de acceso inalámbricos, gateways, dispositivos manuales, hardware de redes o comunica</t>
    </r>
    <r>
      <rPr>
        <sz val="9"/>
        <color rgb="FF000000"/>
        <rFont val="Arial"/>
        <family val="2"/>
      </rPr>
      <t>ciones y líneas de telecomunicaciones.</t>
    </r>
  </si>
  <si>
    <r>
      <rPr>
        <b/>
        <sz val="9"/>
        <color rgb="FF000000"/>
        <rFont val="Arial"/>
        <family val="2"/>
      </rPr>
      <t xml:space="preserve">9.4.1 </t>
    </r>
    <r>
      <rPr>
        <sz val="9"/>
        <color rgb="FF000000"/>
        <rFont val="Arial"/>
        <family val="2"/>
      </rPr>
      <t>Los visitantes reciben autorización antes de ingresar en las áreas de procesamiento o almacenamiento de los datos del titular de la tarjeta y estarán acompañados en todo momento.</t>
    </r>
  </si>
  <si>
    <r>
      <rPr>
        <b/>
        <sz val="9"/>
        <color rgb="FF000000"/>
        <rFont val="Arial"/>
        <family val="2"/>
      </rPr>
      <t>9.4.2</t>
    </r>
    <r>
      <rPr>
        <sz val="9"/>
        <color rgb="FF000000"/>
        <rFont val="Arial"/>
        <family val="2"/>
      </rPr>
      <t xml:space="preserve"> Se identifican los visitantes y se les entrega una placa u otro elemento de identificación con fecha de vencimiento y que permite diferenciar claramente entre empleados y visitantes.</t>
    </r>
  </si>
  <si>
    <r>
      <rPr>
        <b/>
        <sz val="9"/>
        <color rgb="FF000000"/>
        <rFont val="Arial"/>
        <family val="2"/>
      </rPr>
      <t>9.4.3</t>
    </r>
    <r>
      <rPr>
        <sz val="9"/>
        <color rgb="FF000000"/>
        <rFont val="Arial"/>
        <family val="2"/>
      </rPr>
      <t>Los visitantes deben entregar la placa o la identificación antes de salir de las instalaciones o al momento del vencimiento.</t>
    </r>
  </si>
  <si>
    <r>
      <rPr>
        <b/>
        <sz val="9"/>
        <color rgb="FF000000"/>
        <rFont val="Arial"/>
        <family val="2"/>
      </rPr>
      <t>9.5</t>
    </r>
    <r>
      <rPr>
        <sz val="9"/>
        <color rgb="FF000000"/>
        <rFont val="Arial"/>
        <family val="2"/>
      </rPr>
      <t xml:space="preserve"> Proteja físicamente todos los medios.</t>
    </r>
  </si>
  <si>
    <r>
      <rPr>
        <b/>
        <sz val="9"/>
        <color rgb="FF000000"/>
        <rFont val="Arial"/>
        <family val="2"/>
      </rPr>
      <t>9.5.1</t>
    </r>
    <r>
      <rPr>
        <sz val="9"/>
        <color rgb="FF000000"/>
        <rFont val="Arial"/>
        <family val="2"/>
      </rPr>
      <t>Almacene los medios de c</t>
    </r>
    <r>
      <rPr>
        <sz val="9"/>
        <color rgb="FF000000"/>
        <rFont val="Arial"/>
        <family val="2"/>
      </rPr>
      <t>opias de seguridad en un lugar seguro, preferentemente, en un lugar externo a la empresa, como un centro alternativo o para copias de seguridad, o en un centro de almacenamiento comercial.</t>
    </r>
    <r>
      <rPr>
        <sz val="9"/>
        <color rgb="FF000000"/>
        <rFont val="Arial"/>
        <family val="2"/>
      </rPr>
      <t xml:space="preserve"> </t>
    </r>
    <r>
      <rPr>
        <sz val="9"/>
        <color rgb="FF000000"/>
        <rFont val="Arial"/>
        <family val="2"/>
      </rPr>
      <t>Revise la seguridad de dicho lugar una vez al año como mínimo.</t>
    </r>
  </si>
  <si>
    <r>
      <rPr>
        <b/>
        <sz val="9"/>
        <color rgb="FF000000"/>
        <rFont val="Arial"/>
        <family val="2"/>
      </rPr>
      <t>9.6</t>
    </r>
    <r>
      <rPr>
        <sz val="9"/>
        <color rgb="FF000000"/>
        <rFont val="Arial"/>
        <family val="2"/>
      </rPr>
      <t>Lleve un control estricto de la distribución interna o externa de todos los tipos de medios y realice lo siguiente:</t>
    </r>
    <r>
      <rPr>
        <i/>
        <sz val="9"/>
        <color rgb="FF000000"/>
        <rFont val="Arial"/>
        <family val="2"/>
      </rPr>
      <t xml:space="preserve"> </t>
    </r>
  </si>
  <si>
    <r>
      <rPr>
        <b/>
        <sz val="9"/>
        <color rgb="FF000000"/>
        <rFont val="Arial"/>
        <family val="2"/>
      </rPr>
      <t>9.6.1</t>
    </r>
    <r>
      <rPr>
        <sz val="9"/>
        <color rgb="FF000000"/>
        <rFont val="Arial"/>
        <family val="2"/>
      </rPr>
      <t xml:space="preserve"> Clasifique los medios para poder determinar la confidencialidad de los datos.</t>
    </r>
  </si>
  <si>
    <r>
      <rPr>
        <b/>
        <sz val="9"/>
        <color rgb="FF000000"/>
        <rFont val="Arial"/>
        <family val="2"/>
      </rPr>
      <t>9.6.2</t>
    </r>
    <r>
      <rPr>
        <sz val="9"/>
        <color rgb="FF000000"/>
        <rFont val="Arial"/>
        <family val="2"/>
      </rPr>
      <t xml:space="preserve"> Envíe los medios por correo seguro u otro método de envío que se pueda rastrear con precisión.</t>
    </r>
  </si>
  <si>
    <r>
      <rPr>
        <b/>
        <sz val="9"/>
        <color rgb="FF000000"/>
        <rFont val="Arial"/>
        <family val="2"/>
      </rPr>
      <t>9.6.3</t>
    </r>
    <r>
      <rPr>
        <sz val="9"/>
        <color rgb="FF000000"/>
        <rFont val="Arial"/>
        <family val="2"/>
      </rPr>
      <t xml:space="preserve"> Asegúrese de que la gerencia apruebe todos y cada uno de los medios que se trasladen desde un área segura (incluso, cuando se distribuyen los medios a personas).</t>
    </r>
  </si>
  <si>
    <r>
      <rPr>
        <b/>
        <sz val="9"/>
        <color rgb="FF000000"/>
        <rFont val="Arial"/>
        <family val="2"/>
      </rPr>
      <t>9.7</t>
    </r>
    <r>
      <rPr>
        <sz val="9"/>
        <color rgb="FF000000"/>
        <rFont val="Arial"/>
        <family val="2"/>
      </rPr>
      <t xml:space="preserve"> Lleve un control estricto del almacenamiento y la accesibilidad de los medios.</t>
    </r>
  </si>
  <si>
    <r>
      <rPr>
        <b/>
        <sz val="9"/>
        <color rgb="FF000000"/>
        <rFont val="Arial"/>
        <family val="2"/>
      </rPr>
      <t xml:space="preserve">9.7.1 </t>
    </r>
    <r>
      <rPr>
        <sz val="9"/>
        <color rgb="FF000000"/>
        <rFont val="Arial"/>
        <family val="2"/>
      </rPr>
      <t>Lleve un registro detallado del inventario de todos los medios y lleve a cabo inventarios de los medios, al menos, una vez al año.</t>
    </r>
  </si>
  <si>
    <r>
      <rPr>
        <b/>
        <sz val="9"/>
        <color rgb="FF000000"/>
        <rFont val="Arial"/>
        <family val="2"/>
      </rPr>
      <t>9.8</t>
    </r>
    <r>
      <rPr>
        <sz val="9"/>
        <color rgb="FF000000"/>
        <rFont val="Arial"/>
        <family val="2"/>
      </rPr>
      <t xml:space="preserve"> Destruya los medios cuando ya no sea necesario guardarlos por motivos comerciales o legales de la siguiente manera:</t>
    </r>
  </si>
  <si>
    <r>
      <rPr>
        <b/>
        <sz val="9"/>
        <color rgb="FF000000"/>
        <rFont val="Arial"/>
        <family val="2"/>
      </rPr>
      <t>9.8.1</t>
    </r>
    <r>
      <rPr>
        <sz val="9"/>
        <color rgb="FF000000"/>
        <rFont val="Arial"/>
        <family val="2"/>
      </rPr>
      <t xml:space="preserve"> Corte en tiras, incinere o convierta en pulpa los materiales de copias en papel para que no se puedan reconstruir los datos del titular de la tarjeta.</t>
    </r>
    <r>
      <rPr>
        <sz val="9"/>
        <color rgb="FF000000"/>
        <rFont val="Arial"/>
        <family val="2"/>
      </rPr>
      <t xml:space="preserve"> </t>
    </r>
    <r>
      <rPr>
        <sz val="9"/>
        <color rgb="FF000000"/>
        <rFont val="Arial"/>
        <family val="2"/>
      </rPr>
      <t>Proteja los contenedores de almacenamiento destinados a los materiales que se destruirán.</t>
    </r>
  </si>
  <si>
    <r>
      <rPr>
        <b/>
        <sz val="9"/>
        <color rgb="FF000000"/>
        <rFont val="Arial"/>
        <family val="2"/>
      </rPr>
      <t>9.8.2</t>
    </r>
    <r>
      <rPr>
        <sz val="9"/>
        <color rgb="FF000000"/>
        <rFont val="Arial"/>
        <family val="2"/>
      </rPr>
      <t xml:space="preserve"> Controle que los datos del titular de la tarjeta guardados en medios electrónicos sean irrec</t>
    </r>
    <r>
      <rPr>
        <sz val="9"/>
        <color rgb="FF000000"/>
        <rFont val="Arial"/>
        <family val="2"/>
      </rPr>
      <t>uperables para que no se puedan reconstruir.</t>
    </r>
  </si>
  <si>
    <r>
      <rPr>
        <b/>
        <sz val="9"/>
        <color rgb="FF000000"/>
        <rFont val="Arial"/>
        <family val="2"/>
      </rPr>
      <t>9.10</t>
    </r>
    <r>
      <rPr>
        <sz val="9"/>
        <color rgb="FF000000"/>
        <rFont val="Arial"/>
        <family val="2"/>
      </rPr>
      <t xml:space="preserve"> Asegúrese de que las políticas de seguridad y los procedimientos operativos para restringir el acceso físico a los datos del titular de la tarjeta estén documentados, implementados y que sean de conocimiento para todas las partes afectadas.</t>
    </r>
  </si>
  <si>
    <r>
      <rPr>
        <b/>
        <sz val="9"/>
        <color rgb="FF000000"/>
        <rFont val="Arial"/>
        <family val="2"/>
      </rPr>
      <t>10.1</t>
    </r>
    <r>
      <rPr>
        <sz val="9"/>
        <color rgb="FF000000"/>
        <rFont val="Arial"/>
        <family val="2"/>
      </rPr>
      <t xml:space="preserve"> Implemente pistas de auditoría para vincular todo acceso a componentes del sistema con usuarios específicos.</t>
    </r>
  </si>
  <si>
    <r>
      <rPr>
        <b/>
        <sz val="9"/>
        <color rgb="FF000000"/>
        <rFont val="Arial"/>
        <family val="2"/>
      </rPr>
      <t xml:space="preserve">10.2 </t>
    </r>
    <r>
      <rPr>
        <sz val="9"/>
        <color rgb="FF000000"/>
        <rFont val="Arial"/>
        <family val="2"/>
      </rPr>
      <t>Implemente pistas de auditoría automáticas en todos los componentes del sistema a fin de reconstruir los siguientes eventos:</t>
    </r>
  </si>
  <si>
    <r>
      <rPr>
        <b/>
        <sz val="9"/>
        <color rgb="FF000000"/>
        <rFont val="Arial"/>
        <family val="2"/>
      </rPr>
      <t>10.2.1</t>
    </r>
    <r>
      <rPr>
        <sz val="9"/>
        <color rgb="FF000000"/>
        <rFont val="Arial"/>
        <family val="2"/>
      </rPr>
      <t xml:space="preserve"> Todo acceso por parte de usuarios a los datos del titular de la tarjeta.</t>
    </r>
  </si>
  <si>
    <r>
      <rPr>
        <b/>
        <sz val="9"/>
        <color rgb="FF000000"/>
        <rFont val="Arial"/>
        <family val="2"/>
      </rPr>
      <t>10.2.2</t>
    </r>
    <r>
      <rPr>
        <sz val="9"/>
        <color rgb="FF000000"/>
        <rFont val="Arial"/>
        <family val="2"/>
      </rPr>
      <t xml:space="preserve"> Todas las acciones realizadas por personas con privilegios de raíz o administrativos</t>
    </r>
  </si>
  <si>
    <r>
      <rPr>
        <b/>
        <sz val="9"/>
        <color rgb="FF000000"/>
        <rFont val="Arial"/>
        <family val="2"/>
      </rPr>
      <t>10.2.3</t>
    </r>
    <r>
      <rPr>
        <sz val="9"/>
        <color rgb="FF000000"/>
        <rFont val="Arial"/>
        <family val="2"/>
      </rPr>
      <t xml:space="preserve"> Acceso a todas las pistas de auditoría</t>
    </r>
  </si>
  <si>
    <r>
      <rPr>
        <b/>
        <sz val="9"/>
        <color rgb="FF000000"/>
        <rFont val="Arial"/>
        <family val="2"/>
      </rPr>
      <t>10.2.4</t>
    </r>
    <r>
      <rPr>
        <sz val="9"/>
        <color rgb="FF000000"/>
        <rFont val="Arial"/>
        <family val="2"/>
      </rPr>
      <t xml:space="preserve">Intentos de acceso lógico no válidos </t>
    </r>
  </si>
  <si>
    <r>
      <rPr>
        <b/>
        <sz val="9"/>
        <color rgb="FF000000"/>
        <rFont val="Arial"/>
        <family val="2"/>
      </rPr>
      <t>10.2.5</t>
    </r>
    <r>
      <rPr>
        <sz val="9"/>
        <color rgb="FF000000"/>
        <rFont val="Arial"/>
        <family val="2"/>
      </rPr>
      <t xml:space="preserve"> Uso y cambios de los mecanismos de identificación y autenticación, incluidos, entre otros, la creación de nuevas cuentas y el aumento de privilegios, y de todos los cambios, incorporaciones y eliminaciones de las cuentas con privilegios administrativos o de raíz</t>
    </r>
  </si>
  <si>
    <r>
      <rPr>
        <b/>
        <sz val="9"/>
        <color rgb="FF000000"/>
        <rFont val="Arial"/>
        <family val="2"/>
      </rPr>
      <t xml:space="preserve">10.2.6 </t>
    </r>
    <r>
      <rPr>
        <sz val="9"/>
        <color rgb="FF000000"/>
        <rFont val="Arial"/>
        <family val="2"/>
      </rPr>
      <t>Inicialización, detención o pausa de los registros de auditoría</t>
    </r>
  </si>
  <si>
    <r>
      <rPr>
        <b/>
        <sz val="9"/>
        <color rgb="FF000000"/>
        <rFont val="Arial"/>
        <family val="2"/>
      </rPr>
      <t>10.2.7</t>
    </r>
    <r>
      <rPr>
        <sz val="9"/>
        <color rgb="FF000000"/>
        <rFont val="Arial"/>
        <family val="2"/>
      </rPr>
      <t>Creación y eliminación de objetos en el nivel del sistema</t>
    </r>
  </si>
  <si>
    <r>
      <rPr>
        <b/>
        <sz val="9"/>
        <color rgb="FF000000"/>
        <rFont val="Arial"/>
        <family val="2"/>
      </rPr>
      <t>10.3</t>
    </r>
    <r>
      <rPr>
        <sz val="9"/>
        <color rgb="FF000000"/>
        <rFont val="Arial"/>
        <family val="2"/>
      </rPr>
      <t>Registre, al menos, las siguientes entradas de pistas de auditoría de los componentes del sistema para cada evento:</t>
    </r>
  </si>
  <si>
    <r>
      <rPr>
        <b/>
        <sz val="9"/>
        <color rgb="FF000000"/>
        <rFont val="Arial"/>
        <family val="2"/>
      </rPr>
      <t xml:space="preserve">10.3.1 </t>
    </r>
    <r>
      <rPr>
        <sz val="9"/>
        <color rgb="FF000000"/>
        <rFont val="Arial"/>
        <family val="2"/>
      </rPr>
      <t>Identificación de usuarios</t>
    </r>
  </si>
  <si>
    <r>
      <rPr>
        <b/>
        <sz val="9"/>
        <color rgb="FF000000"/>
        <rFont val="Arial"/>
        <family val="2"/>
      </rPr>
      <t>10.3.2</t>
    </r>
    <r>
      <rPr>
        <sz val="9"/>
        <color rgb="FF000000"/>
        <rFont val="Arial"/>
        <family val="2"/>
      </rPr>
      <t xml:space="preserve"> Tipo de evento</t>
    </r>
  </si>
  <si>
    <r>
      <rPr>
        <b/>
        <sz val="9"/>
        <color rgb="FF000000"/>
        <rFont val="Arial"/>
        <family val="2"/>
      </rPr>
      <t>10.3.3</t>
    </r>
    <r>
      <rPr>
        <sz val="9"/>
        <color rgb="FF000000"/>
        <rFont val="Arial"/>
        <family val="2"/>
      </rPr>
      <t xml:space="preserve"> Fecha y hora</t>
    </r>
  </si>
  <si>
    <r>
      <rPr>
        <b/>
        <sz val="9"/>
        <color rgb="FF000000"/>
        <rFont val="Arial"/>
        <family val="2"/>
      </rPr>
      <t xml:space="preserve">10.3.4 </t>
    </r>
    <r>
      <rPr>
        <sz val="9"/>
        <color rgb="FF000000"/>
        <rFont val="Arial"/>
        <family val="2"/>
      </rPr>
      <t>Indicación de éxito o fallo</t>
    </r>
  </si>
  <si>
    <r>
      <rPr>
        <b/>
        <sz val="9"/>
        <color rgb="FF000000"/>
        <rFont val="Arial"/>
        <family val="2"/>
      </rPr>
      <t xml:space="preserve">10.3.5 </t>
    </r>
    <r>
      <rPr>
        <sz val="9"/>
        <color rgb="FF000000"/>
        <rFont val="Arial"/>
        <family val="2"/>
      </rPr>
      <t>Origen del evento</t>
    </r>
  </si>
  <si>
    <r>
      <rPr>
        <b/>
        <sz val="9"/>
        <color rgb="FF000000"/>
        <rFont val="Arial"/>
        <family val="2"/>
      </rPr>
      <t>10.3.6</t>
    </r>
    <r>
      <rPr>
        <sz val="9"/>
        <color rgb="FF000000"/>
        <rFont val="Arial"/>
        <family val="2"/>
      </rPr>
      <t xml:space="preserve"> Identidad o nombre de los datos, componentes del sistema o recursos afectados.</t>
    </r>
  </si>
  <si>
    <r>
      <rPr>
        <b/>
        <sz val="9"/>
        <color rgb="FF000000"/>
        <rFont val="Arial"/>
        <family val="2"/>
      </rPr>
      <t>10.4.1</t>
    </r>
    <r>
      <rPr>
        <sz val="9"/>
        <color rgb="FF000000"/>
        <rFont val="Arial"/>
        <family val="2"/>
      </rPr>
      <t xml:space="preserve"> Los sistemas críticos tienen un horario uniforme y correcto.</t>
    </r>
  </si>
  <si>
    <r>
      <rPr>
        <b/>
        <sz val="9"/>
        <color rgb="FF000000"/>
        <rFont val="Arial"/>
        <family val="2"/>
      </rPr>
      <t>10.4.2</t>
    </r>
    <r>
      <rPr>
        <sz val="9"/>
        <color rgb="FF000000"/>
        <rFont val="Arial"/>
        <family val="2"/>
      </rPr>
      <t xml:space="preserve"> Los datos de tiempo están protegidos.</t>
    </r>
  </si>
  <si>
    <r>
      <rPr>
        <b/>
        <sz val="9"/>
        <color rgb="FF000000"/>
        <rFont val="Arial"/>
        <family val="2"/>
      </rPr>
      <t xml:space="preserve">10.4.3 </t>
    </r>
    <r>
      <rPr>
        <sz val="9"/>
        <color rgb="FF000000"/>
        <rFont val="Arial"/>
        <family val="2"/>
      </rPr>
      <t>Los parámetros de la hora se reciben de fuentes aceptadas por la industria.</t>
    </r>
  </si>
  <si>
    <r>
      <rPr>
        <b/>
        <sz val="9"/>
        <color rgb="FF000000"/>
        <rFont val="Arial"/>
        <family val="2"/>
      </rPr>
      <t>10.5</t>
    </r>
    <r>
      <rPr>
        <sz val="9"/>
        <color rgb="FF000000"/>
        <rFont val="Arial"/>
        <family val="2"/>
      </rPr>
      <t>Proteja las pistas de auditoría para que no se puedan modificar.</t>
    </r>
  </si>
  <si>
    <r>
      <rPr>
        <b/>
        <sz val="9"/>
        <color rgb="FF000000"/>
        <rFont val="Arial"/>
        <family val="2"/>
      </rPr>
      <t>10.5.1</t>
    </r>
    <r>
      <rPr>
        <sz val="9"/>
        <color rgb="FF000000"/>
        <rFont val="Arial"/>
        <family val="2"/>
      </rPr>
      <t>Limite la visualización de las pistas de auditoría a quienes lo necesiten por motivos laborales.</t>
    </r>
  </si>
  <si>
    <r>
      <rPr>
        <b/>
        <sz val="9"/>
        <color rgb="FF000000"/>
        <rFont val="Arial"/>
        <family val="2"/>
      </rPr>
      <t xml:space="preserve">10.5.2 </t>
    </r>
    <r>
      <rPr>
        <sz val="9"/>
        <color rgb="FF000000"/>
        <rFont val="Arial"/>
        <family val="2"/>
      </rPr>
      <t xml:space="preserve"> Proteja los archivos de las pistas de auditoría contra modificaciones no autorizadas.</t>
    </r>
  </si>
  <si>
    <r>
      <rPr>
        <b/>
        <sz val="9"/>
        <color rgb="FF000000"/>
        <rFont val="Arial"/>
        <family val="2"/>
      </rPr>
      <t xml:space="preserve">10.5.3 </t>
    </r>
    <r>
      <rPr>
        <sz val="9"/>
        <color rgb="FF000000"/>
        <rFont val="Arial"/>
        <family val="2"/>
      </rPr>
      <t>Realice copias de seguridad de los archivos de las pistas de auditoría de manera oportuna en medios o servidores de registros centralizados que sean difíciles de modificar.</t>
    </r>
  </si>
  <si>
    <r>
      <rPr>
        <b/>
        <sz val="9"/>
        <color rgb="FF000000"/>
        <rFont val="Arial"/>
        <family val="2"/>
      </rPr>
      <t xml:space="preserve">10.5.4 </t>
    </r>
    <r>
      <rPr>
        <sz val="9"/>
        <color rgb="FF000000"/>
        <rFont val="Arial"/>
        <family val="2"/>
      </rPr>
      <t>Elabore registros para tecnologías externas en un dispositivo de medios o un servidor de registros interno, seguro y centralizado.</t>
    </r>
  </si>
  <si>
    <r>
      <rPr>
        <b/>
        <sz val="9"/>
        <color rgb="FF000000"/>
        <rFont val="Arial"/>
        <family val="2"/>
      </rPr>
      <t>10.5.5</t>
    </r>
    <r>
      <rPr>
        <sz val="9"/>
        <color rgb="FF000000"/>
        <rFont val="Arial"/>
        <family val="2"/>
      </rPr>
      <t>Utilice el software de supervisión de integridad de archivos o de detección de cambios en registros para asegurarse de que los datos de los registros existentes no se puedan cambiar sin que se generen alertas (aunque el hecho de agregar nuevos datos no deba generar una alerta).</t>
    </r>
  </si>
  <si>
    <r>
      <rPr>
        <b/>
        <sz val="9"/>
        <color rgb="FF000000"/>
        <rFont val="Arial"/>
        <family val="2"/>
      </rPr>
      <t>10.7</t>
    </r>
    <r>
      <rPr>
        <sz val="9"/>
        <color rgb="FF000000"/>
        <rFont val="Arial"/>
        <family val="2"/>
      </rPr>
      <t xml:space="preserve"> C</t>
    </r>
    <r>
      <rPr>
        <sz val="9"/>
        <color rgb="FF000000"/>
        <rFont val="Arial"/>
        <family val="2"/>
      </rPr>
      <t>onserve el historial de pistas de auditorías durante, al menos, un año, con un mínimo de disponibilidad para análisis de tres meses (por ejemplo, en línea, archivados o recuperables para la realización de copias de seguridad).</t>
    </r>
  </si>
  <si>
    <r>
      <rPr>
        <b/>
        <sz val="9"/>
        <color rgb="FF000000"/>
        <rFont val="Arial"/>
        <family val="2"/>
      </rPr>
      <t xml:space="preserve">11.1.1 </t>
    </r>
    <r>
      <rPr>
        <sz val="9"/>
        <color rgb="FF000000"/>
        <rFont val="Arial"/>
        <family val="2"/>
      </rPr>
      <t>Lleve un inventario de los puntos de acceso inalámbricos autorizados que incluyan una justificación comercial documentada.</t>
    </r>
  </si>
  <si>
    <r>
      <rPr>
        <b/>
        <sz val="9"/>
        <color rgb="FF000000"/>
        <rFont val="Arial"/>
        <family val="2"/>
      </rPr>
      <t xml:space="preserve">11.1.2 </t>
    </r>
    <r>
      <rPr>
        <sz val="9"/>
        <color rgb="FF000000"/>
        <rFont val="Arial"/>
        <family val="2"/>
      </rPr>
      <t>Implemente procedimientos de respuesta a incidentes en caso de que se detecten puntos de acceso inalámbricos no autorizados.</t>
    </r>
  </si>
  <si>
    <r>
      <rPr>
        <b/>
        <sz val="9"/>
        <color rgb="FF000000"/>
        <rFont val="Arial"/>
        <family val="2"/>
      </rPr>
      <t>11.2.3</t>
    </r>
    <r>
      <rPr>
        <sz val="9"/>
        <color rgb="FF000000"/>
        <rFont val="Arial"/>
        <family val="2"/>
      </rPr>
      <t xml:space="preserve"> Lleve a cabo análisis internos y externos, y repítalos, según sea necesario, después de realizar un cambio significativo.</t>
    </r>
    <r>
      <rPr>
        <sz val="9"/>
        <color rgb="FF000000"/>
        <rFont val="Arial"/>
        <family val="2"/>
      </rPr>
      <t xml:space="preserve"> </t>
    </r>
    <r>
      <rPr>
        <sz val="9"/>
        <color rgb="FF000000"/>
        <rFont val="Arial"/>
        <family val="2"/>
      </rPr>
      <t>Los análisis deben estar a cargo de personal calificado.</t>
    </r>
  </si>
  <si>
    <r>
      <rPr>
        <b/>
        <sz val="9"/>
        <color rgb="FF000000"/>
        <rFont val="Arial"/>
        <family val="2"/>
      </rPr>
      <t>11.3.1</t>
    </r>
    <r>
      <rPr>
        <sz val="9"/>
        <color rgb="FF000000"/>
        <rFont val="Arial"/>
        <family val="2"/>
      </rPr>
      <t xml:space="preserve"> Lleve a cabo pruebas de penetración </t>
    </r>
    <r>
      <rPr>
        <i/>
        <sz val="9"/>
        <color rgb="FF000000"/>
        <rFont val="Arial"/>
        <family val="2"/>
      </rPr>
      <t>externas</t>
    </r>
    <r>
      <rPr>
        <sz val="9"/>
        <color rgb="FF000000"/>
        <rFont val="Arial"/>
        <family val="2"/>
      </rPr>
      <t>, al menos, una vez al año y después de implementar una actualización o modificación significativa en las infraestructuras o aplicaciones (como por ejemplo, actualizar el sistema operativo, agregar una subred o un servidor web al entorno).</t>
    </r>
  </si>
  <si>
    <r>
      <rPr>
        <b/>
        <sz val="9"/>
        <color rgb="FF000000"/>
        <rFont val="Arial"/>
        <family val="2"/>
      </rPr>
      <t>11.3.2</t>
    </r>
    <r>
      <rPr>
        <sz val="9"/>
        <color rgb="FF000000"/>
        <rFont val="Arial"/>
        <family val="2"/>
      </rPr>
      <t xml:space="preserve"> Lleve a cabo pruebas de penetración </t>
    </r>
    <r>
      <rPr>
        <i/>
        <sz val="9"/>
        <color rgb="FF000000"/>
        <rFont val="Arial"/>
        <family val="2"/>
      </rPr>
      <t>internas</t>
    </r>
    <r>
      <rPr>
        <sz val="9"/>
        <color rgb="FF000000"/>
        <rFont val="Arial"/>
        <family val="2"/>
      </rPr>
      <t>, al menos, una vez al año y después de implementar una actualización o modificación significativa en las infraestructuras o aplicaciones (como por ejemplo, actualizar el sistema operativo, agregar una subred o un servidor web al entorno).</t>
    </r>
    <r>
      <rPr>
        <sz val="9"/>
        <color rgb="FF000000"/>
        <rFont val="Arial"/>
        <family val="2"/>
      </rPr>
      <t xml:space="preserve"> </t>
    </r>
  </si>
  <si>
    <r>
      <rPr>
        <b/>
        <sz val="9"/>
        <color rgb="FF000000"/>
        <rFont val="Arial"/>
        <family val="2"/>
      </rPr>
      <t xml:space="preserve">11.3.3 </t>
    </r>
    <r>
      <rPr>
        <sz val="9"/>
        <color rgb="FF000000"/>
        <rFont val="Arial"/>
        <family val="2"/>
      </rPr>
      <t>Las vulnerabilidades de seguridad detectadas en las pruebas de penetración se corrigen, y las pruebas se repiten para verificar las correcciones.</t>
    </r>
  </si>
  <si>
    <r>
      <rPr>
        <b/>
        <sz val="9"/>
        <color rgb="FF000000"/>
        <rFont val="Arial"/>
        <family val="2"/>
      </rPr>
      <t>11.3.4</t>
    </r>
    <r>
      <rPr>
        <sz val="9"/>
        <color rgb="FF000000"/>
        <rFont val="Arial"/>
        <family val="2"/>
      </rPr>
      <t xml:space="preserve"> Si se usa la segmentación para aislar el CDE (entorno de datos del titular de la tarjeta) de otras redes, realice pruebas de penetración, al menos, una vez al año y después de implementar cambios en los métodos o controles de segmentación para verificar que los métodos de segmentación sean operativos y efectivos, y que aíslen todos los sistemas fuera de alcance de los sistemas en el CDE.</t>
    </r>
  </si>
  <si>
    <r>
      <rPr>
        <b/>
        <sz val="9"/>
        <color rgb="FF000000"/>
        <rFont val="Arial"/>
        <family val="2"/>
      </rPr>
      <t xml:space="preserve">11.5.1 </t>
    </r>
    <r>
      <rPr>
        <sz val="9"/>
        <color rgb="FF000000"/>
        <rFont val="Arial"/>
        <family val="2"/>
      </rPr>
      <t>Implemente un proceso para responder a las alertas que genera la solución de detección de cambios.</t>
    </r>
  </si>
  <si>
    <r>
      <rPr>
        <b/>
        <sz val="9"/>
        <color rgb="FF000000"/>
        <rFont val="Arial"/>
        <family val="2"/>
      </rPr>
      <t>11.6</t>
    </r>
    <r>
      <rPr>
        <sz val="9"/>
        <color rgb="FF000000"/>
        <rFont val="Arial"/>
        <family val="2"/>
      </rPr>
      <t xml:space="preserve"> Asegúrese de que las políticas de seguridad y los procedimientos operativos para monitorear y comprobar la seguridad estén documentados, implementados y que sean de conocimiento para todas las partes afectadas.</t>
    </r>
  </si>
  <si>
    <r>
      <rPr>
        <b/>
        <sz val="9"/>
        <color rgb="FF000000"/>
        <rFont val="Arial"/>
        <family val="2"/>
      </rPr>
      <t xml:space="preserve">12.1 </t>
    </r>
    <r>
      <rPr>
        <sz val="9"/>
        <color rgb="FF000000"/>
        <rFont val="Arial"/>
        <family val="2"/>
      </rPr>
      <t>Establezca, publique, mantenga y distribuya una política de seguridad.</t>
    </r>
  </si>
  <si>
    <r>
      <rPr>
        <b/>
        <sz val="9"/>
        <color rgb="FF000000"/>
        <rFont val="Arial"/>
        <family val="2"/>
      </rPr>
      <t xml:space="preserve">12.1.1 </t>
    </r>
    <r>
      <rPr>
        <sz val="9"/>
        <color rgb="FF000000"/>
        <rFont val="Arial"/>
        <family val="2"/>
      </rPr>
      <t>Revise la política de seguridad, al menos, una vez al año y actualícela cuando se realicen cambios en el entorno.</t>
    </r>
  </si>
  <si>
    <r>
      <rPr>
        <b/>
        <sz val="9"/>
        <color rgb="FF000000"/>
        <rFont val="Arial"/>
        <family val="2"/>
      </rPr>
      <t>12.3.1</t>
    </r>
    <r>
      <rPr>
        <sz val="9"/>
        <color rgb="FF000000"/>
        <rFont val="Arial"/>
        <family val="2"/>
      </rPr>
      <t xml:space="preserve"> Aprobación explícita de las partes autorizadas</t>
    </r>
  </si>
  <si>
    <r>
      <rPr>
        <b/>
        <sz val="9"/>
        <color rgb="FF000000"/>
        <rFont val="Arial"/>
        <family val="2"/>
      </rPr>
      <t xml:space="preserve">12.3.2 </t>
    </r>
    <r>
      <rPr>
        <sz val="9"/>
        <color rgb="FF000000"/>
        <rFont val="Arial"/>
        <family val="2"/>
      </rPr>
      <t>Autenticación para el uso de la tecnología</t>
    </r>
  </si>
  <si>
    <r>
      <rPr>
        <b/>
        <sz val="9"/>
        <color rgb="FF000000"/>
        <rFont val="Arial"/>
        <family val="2"/>
      </rPr>
      <t xml:space="preserve">12.3.3 </t>
    </r>
    <r>
      <rPr>
        <sz val="9"/>
        <color rgb="FF000000"/>
        <rFont val="Arial"/>
        <family val="2"/>
      </rPr>
      <t>Lista de todos los dispositivos y el personal que tenga acceso</t>
    </r>
  </si>
  <si>
    <r>
      <rPr>
        <b/>
        <sz val="9"/>
        <color rgb="FF000000"/>
        <rFont val="Arial"/>
        <family val="2"/>
      </rPr>
      <t xml:space="preserve">12.3.4 </t>
    </r>
    <r>
      <rPr>
        <sz val="9"/>
        <color rgb="FF000000"/>
        <rFont val="Arial"/>
        <family val="2"/>
      </rPr>
      <t>Método para determinar, con exactitud y rapidez, el propietario, la información de contacto y el objetivo (por ejemplo,</t>
    </r>
    <r>
      <rPr>
        <b/>
        <sz val="9"/>
        <color rgb="FF000000"/>
        <rFont val="Arial"/>
        <family val="2"/>
      </rPr>
      <t xml:space="preserve"> </t>
    </r>
    <r>
      <rPr>
        <sz val="9"/>
        <color rgb="FF000000"/>
        <rFont val="Arial"/>
        <family val="2"/>
      </rPr>
      <t>etiquetado, codificación o inventario de dispositivos).</t>
    </r>
  </si>
  <si>
    <r>
      <rPr>
        <b/>
        <sz val="9"/>
        <color rgb="FF000000"/>
        <rFont val="Arial"/>
        <family val="2"/>
      </rPr>
      <t xml:space="preserve">12.3.5 </t>
    </r>
    <r>
      <rPr>
        <sz val="9"/>
        <color rgb="FF000000"/>
        <rFont val="Arial"/>
        <family val="2"/>
      </rPr>
      <t>Usos aceptables de la tecnología</t>
    </r>
  </si>
  <si>
    <r>
      <rPr>
        <b/>
        <sz val="9"/>
        <color rgb="FF000000"/>
        <rFont val="Arial"/>
        <family val="2"/>
      </rPr>
      <t xml:space="preserve">12.3.6 </t>
    </r>
    <r>
      <rPr>
        <sz val="9"/>
        <color rgb="FF000000"/>
        <rFont val="Arial"/>
        <family val="2"/>
      </rPr>
      <t>Ubicaciones aceptables de las tecnologías en la red</t>
    </r>
  </si>
  <si>
    <r>
      <rPr>
        <b/>
        <sz val="9"/>
        <color rgb="FF000000"/>
        <rFont val="Arial"/>
        <family val="2"/>
      </rPr>
      <t xml:space="preserve">12.3.7 </t>
    </r>
    <r>
      <rPr>
        <sz val="9"/>
        <color rgb="FF000000"/>
        <rFont val="Arial"/>
        <family val="2"/>
      </rPr>
      <t>Lista de productos aprobados por la empresa</t>
    </r>
  </si>
  <si>
    <r>
      <rPr>
        <b/>
        <sz val="9"/>
        <color rgb="FF000000"/>
        <rFont val="Arial"/>
        <family val="2"/>
      </rPr>
      <t xml:space="preserve">12.3.8 </t>
    </r>
    <r>
      <rPr>
        <sz val="9"/>
        <color rgb="FF000000"/>
        <rFont val="Arial"/>
        <family val="2"/>
      </rPr>
      <t>Desconexión automática de sesiones para tecnologías de acceso remoto después de un período específico de inactividad</t>
    </r>
  </si>
  <si>
    <r>
      <rPr>
        <b/>
        <sz val="9"/>
        <color rgb="FF000000"/>
        <rFont val="Arial"/>
        <family val="2"/>
      </rPr>
      <t xml:space="preserve">12.3.9 </t>
    </r>
    <r>
      <rPr>
        <sz val="9"/>
        <color rgb="FF000000"/>
        <rFont val="Arial"/>
        <family val="2"/>
      </rPr>
      <t>Activación de las tecnologías de acceso remoto para proveedores y socios de negocio sólo cuando sea necesario, con desactivación inmediata después de su uso</t>
    </r>
  </si>
  <si>
    <r>
      <rPr>
        <b/>
        <sz val="9"/>
        <color rgb="FF000000"/>
        <rFont val="Arial"/>
        <family val="2"/>
      </rPr>
      <t>12.5</t>
    </r>
    <r>
      <rPr>
        <sz val="9"/>
        <color rgb="FF000000"/>
        <rFont val="Arial"/>
        <family val="2"/>
      </rPr>
      <t xml:space="preserve"> Asigne a una persona o a un equipo las siguientes responsabilidades de administración de seguridad de la información:</t>
    </r>
  </si>
  <si>
    <r>
      <rPr>
        <b/>
        <sz val="9"/>
        <color rgb="FF000000"/>
        <rFont val="Arial"/>
        <family val="2"/>
      </rPr>
      <t>12.5.1</t>
    </r>
    <r>
      <rPr>
        <sz val="9"/>
        <color rgb="FF000000"/>
        <rFont val="Arial"/>
        <family val="2"/>
      </rPr>
      <t xml:space="preserve"> Establezca, documente y distribuya las políticas y los procedimientos de seguridad.</t>
    </r>
  </si>
  <si>
    <r>
      <rPr>
        <b/>
        <sz val="9"/>
        <color rgb="FF000000"/>
        <rFont val="Arial"/>
        <family val="2"/>
      </rPr>
      <t>12.5.2</t>
    </r>
    <r>
      <rPr>
        <sz val="9"/>
        <color rgb="FF000000"/>
        <rFont val="Arial"/>
        <family val="2"/>
      </rPr>
      <t xml:space="preserve"> Monitoree y analice las alertas y la información de seguridad y comuníquelas al personal correspondiente.</t>
    </r>
  </si>
  <si>
    <r>
      <rPr>
        <b/>
        <sz val="9"/>
        <color rgb="FF000000"/>
        <rFont val="Arial"/>
        <family val="2"/>
      </rPr>
      <t>12.5.3</t>
    </r>
    <r>
      <rPr>
        <sz val="9"/>
        <color rgb="FF000000"/>
        <rFont val="Arial"/>
        <family val="2"/>
      </rPr>
      <t xml:space="preserve"> Establezca, documente y distribuya los procedimientos de escalamiento y respuesta ante incidentes de seguridad para garantizar un manejo oportuno y efectivo de todas las situaciones.</t>
    </r>
  </si>
  <si>
    <r>
      <rPr>
        <b/>
        <sz val="9"/>
        <color rgb="FF000000"/>
        <rFont val="Arial"/>
        <family val="2"/>
      </rPr>
      <t>12.5.4</t>
    </r>
    <r>
      <rPr>
        <sz val="9"/>
        <color rgb="FF000000"/>
        <rFont val="Arial"/>
        <family val="2"/>
      </rPr>
      <t xml:space="preserve"> Administre las cuentas de usuario, incluso las incorporaciones, eliminaciones y modificaciones.</t>
    </r>
  </si>
  <si>
    <r>
      <rPr>
        <b/>
        <sz val="9"/>
        <color rgb="FF000000"/>
        <rFont val="Arial"/>
        <family val="2"/>
      </rPr>
      <t>12.5.5</t>
    </r>
    <r>
      <rPr>
        <sz val="9"/>
        <color rgb="FF000000"/>
        <rFont val="Arial"/>
        <family val="2"/>
      </rPr>
      <t xml:space="preserve"> Monitoree y controle todo acceso a los datos.</t>
    </r>
  </si>
  <si>
    <r>
      <rPr>
        <b/>
        <sz val="9"/>
        <color rgb="FF000000"/>
        <rFont val="Arial"/>
        <family val="2"/>
      </rPr>
      <t>12.6.2</t>
    </r>
    <r>
      <rPr>
        <sz val="9"/>
        <color rgb="FF000000"/>
        <rFont val="Arial"/>
        <family val="2"/>
      </rPr>
      <t xml:space="preserve"> Exija al personal que realice, al menos, una vez al año, una declaración de que leyeron y entendieron la política y los procedimientos de seguridad de la empresa.</t>
    </r>
  </si>
  <si>
    <r>
      <rPr>
        <b/>
        <sz val="9"/>
        <color rgb="FF000000"/>
        <rFont val="Arial"/>
        <family val="2"/>
      </rPr>
      <t xml:space="preserve">12.8.3 </t>
    </r>
    <r>
      <rPr>
        <sz val="9"/>
        <color rgb="FF000000"/>
        <rFont val="Arial"/>
        <family val="2"/>
      </rPr>
      <t>Asegúrese de que exista un proceso establecido para comprometer a los proveedores de servicios, que incluya una auditoría adecuada previa al compromiso.</t>
    </r>
  </si>
  <si>
    <r>
      <rPr>
        <b/>
        <sz val="9"/>
        <color rgb="FF000000"/>
        <rFont val="Arial"/>
        <family val="2"/>
      </rPr>
      <t>12.8.4</t>
    </r>
    <r>
      <rPr>
        <sz val="9"/>
        <color rgb="FF000000"/>
        <rFont val="Arial"/>
        <family val="2"/>
      </rPr>
      <t xml:space="preserve"> Mantenga un programa para monitorear el estado de cumplimiento de las PCI DSS por parte del proveedor de servicios.</t>
    </r>
  </si>
  <si>
    <r>
      <rPr>
        <b/>
        <sz val="9"/>
        <color rgb="FF000000"/>
        <rFont val="Arial"/>
        <family val="2"/>
      </rPr>
      <t>12.8.5</t>
    </r>
    <r>
      <rPr>
        <sz val="9"/>
        <color rgb="FF000000"/>
        <rFont val="Arial"/>
        <family val="2"/>
      </rPr>
      <t xml:space="preserve"> Conserve información sobre cuáles son los requisitos de las PCI DSS que administra cada proveedor de servicios y cuáles administra la entidad.</t>
    </r>
  </si>
  <si>
    <r>
      <rPr>
        <b/>
        <sz val="9"/>
        <color rgb="FF000000"/>
        <rFont val="Arial"/>
        <family val="2"/>
      </rPr>
      <t>12.10</t>
    </r>
    <r>
      <rPr>
        <sz val="9"/>
        <color rgb="FF000000"/>
        <rFont val="Arial"/>
        <family val="2"/>
      </rPr>
      <t xml:space="preserve"> Implemente un plan de respuesta ante incidentes.</t>
    </r>
    <r>
      <rPr>
        <sz val="9"/>
        <color rgb="FF000000"/>
        <rFont val="Arial"/>
        <family val="2"/>
      </rPr>
      <t xml:space="preserve"> </t>
    </r>
    <r>
      <rPr>
        <sz val="9"/>
        <color rgb="FF000000"/>
        <rFont val="Arial"/>
        <family val="2"/>
      </rPr>
      <t>Prepárese para responder de inmediato ante un fallo en el sistema.</t>
    </r>
  </si>
  <si>
    <r>
      <rPr>
        <b/>
        <sz val="9"/>
        <color rgb="FF000000"/>
        <rFont val="Arial"/>
        <family val="2"/>
      </rPr>
      <t xml:space="preserve">12.10.3 </t>
    </r>
    <r>
      <rPr>
        <sz val="9"/>
        <color rgb="FF000000"/>
        <rFont val="Arial"/>
        <family val="2"/>
      </rPr>
      <t>Designe a personal específico para que esté disponible las 24 horas al día, los 7 días de la semana para responder a las alertas.</t>
    </r>
  </si>
  <si>
    <r>
      <rPr>
        <b/>
        <sz val="9"/>
        <color rgb="FF000000"/>
        <rFont val="Arial"/>
        <family val="2"/>
      </rPr>
      <t>12.10.4</t>
    </r>
    <r>
      <rPr>
        <sz val="9"/>
        <color rgb="FF000000"/>
        <rFont val="Arial"/>
        <family val="2"/>
      </rPr>
      <t xml:space="preserve"> Capacite adecuadamente al personal sobre las responsabilidades de respuesta ante fallas de seguridad.</t>
    </r>
  </si>
  <si>
    <r>
      <rPr>
        <b/>
        <sz val="9"/>
        <color rgb="FF000000"/>
        <rFont val="Arial"/>
        <family val="2"/>
      </rPr>
      <t xml:space="preserve">12.10.5 </t>
    </r>
    <r>
      <rPr>
        <sz val="9"/>
        <color rgb="FF000000"/>
        <rFont val="Arial"/>
        <family val="2"/>
      </rPr>
      <t>Incluya alertas de los sistemas de supervisión de seguridad, que incluye, entre otros, sistemas de intrusión-detección y de intrusión-prevención, firewalls y sistemas de supervisión de integridad de archivos.</t>
    </r>
  </si>
  <si>
    <r>
      <rPr>
        <b/>
        <sz val="9"/>
        <color rgb="FF000000"/>
        <rFont val="Arial"/>
        <family val="2"/>
      </rPr>
      <t xml:space="preserve">12.10.6 </t>
    </r>
    <r>
      <rPr>
        <sz val="9"/>
        <color rgb="FF000000"/>
        <rFont val="Arial"/>
        <family val="2"/>
      </rPr>
      <t>Elabore un proceso para modificar y desarrollar el plan de respuesta ante incidentes según las lecciones aprendidas e incorporar los desarrollos de la industria.</t>
    </r>
  </si>
  <si>
    <r>
      <rPr>
        <b/>
        <sz val="9"/>
        <color rgb="FF000000"/>
        <rFont val="Arial"/>
        <family val="2"/>
      </rPr>
      <t xml:space="preserve">6.2 </t>
    </r>
    <r>
      <rPr>
        <sz val="9"/>
        <color rgb="FF000000"/>
        <rFont val="Arial"/>
        <family val="2"/>
      </rPr>
      <t>Asegúrese de que todos los software y componentes del sistema tengan instalados parches de seguridad proporcionados por los proveedores que ofrecen protección contra vulnerabilidades conocidas.</t>
    </r>
    <r>
      <rPr>
        <sz val="9"/>
        <color rgb="FF000000"/>
        <rFont val="Arial"/>
        <family val="2"/>
      </rPr>
      <t xml:space="preserve"> </t>
    </r>
    <r>
      <rPr>
        <sz val="9"/>
        <color rgb="FF000000"/>
        <rFont val="Arial"/>
        <family val="2"/>
      </rPr>
      <t>Instale los parches importantes de seguridad dentro de un plazo de un mes de su lanzamiento.</t>
    </r>
    <r>
      <rPr>
        <sz val="9"/>
        <color rgb="FF000000"/>
        <rFont val="Arial"/>
        <family val="2"/>
      </rPr>
      <t xml:space="preserve">
Nota:</t>
    </r>
    <r>
      <rPr>
        <sz val="9"/>
        <color rgb="FF000000"/>
        <rFont val="Arial"/>
        <family val="2"/>
      </rPr>
      <t xml:space="preserve"> </t>
    </r>
    <r>
      <rPr>
        <sz val="9"/>
        <color rgb="FF000000"/>
        <rFont val="Arial"/>
        <family val="2"/>
      </rPr>
      <t>Los parches de seguridad críticos se deben identificar de conformidad con el proceso de clasificación de riesgos definido en el Requisito 6.1.</t>
    </r>
  </si>
  <si>
    <r>
      <rPr>
        <b/>
        <sz val="9"/>
        <color rgb="FF000000"/>
        <rFont val="Arial"/>
        <family val="2"/>
      </rPr>
      <t xml:space="preserve">9.1.2 </t>
    </r>
    <r>
      <rPr>
        <sz val="9"/>
        <color rgb="FF000000"/>
        <rFont val="Arial"/>
        <family val="2"/>
      </rPr>
      <t>Implemente controles físicos o lógicos para restringir el acceso a conexiones de red de acceso público.</t>
    </r>
    <r>
      <rPr>
        <sz val="9"/>
        <color rgb="FF000000"/>
        <rFont val="Arial"/>
        <family val="2"/>
      </rPr>
      <t xml:space="preserve">
Por ejemplo, las conexiones de red en áreas públicas y en las que pueden acceder los visitantes se pueden inhabilitar y habilit</t>
    </r>
    <r>
      <rPr>
        <sz val="9"/>
        <color rgb="FF000000"/>
        <rFont val="Arial"/>
        <family val="2"/>
      </rPr>
      <t>ar solo cuando el acceso a la red se autoriza explícitamente.</t>
    </r>
    <r>
      <rPr>
        <sz val="9"/>
        <color rgb="FF000000"/>
        <rFont val="Arial"/>
        <family val="2"/>
      </rPr>
      <t xml:space="preserve"> </t>
    </r>
    <r>
      <rPr>
        <sz val="9"/>
        <color rgb="FF000000"/>
        <rFont val="Arial"/>
        <family val="2"/>
      </rPr>
      <t>De forma alternativa, se pueden implementar procesos para asegurarse de que los visitantes estén acompañados en todo momento en áreas con conexiones de red activas.</t>
    </r>
  </si>
  <si>
    <r>
      <rPr>
        <b/>
        <sz val="9"/>
        <color rgb="FF000000"/>
        <rFont val="Arial"/>
        <family val="2"/>
      </rPr>
      <t>9.4</t>
    </r>
    <r>
      <rPr>
        <sz val="9"/>
        <color rgb="FF000000"/>
        <rFont val="Arial"/>
        <family val="2"/>
      </rPr>
      <t xml:space="preserve"> Implemente procedimientos para identificar y autorizar a los visitantes.</t>
    </r>
    <r>
      <rPr>
        <sz val="9"/>
        <color rgb="FF000000"/>
        <rFont val="Arial"/>
        <family val="2"/>
      </rPr>
      <t xml:space="preserve">
Los procedimientos deben incluir lo siguiente:</t>
    </r>
  </si>
  <si>
    <r>
      <rPr>
        <b/>
        <sz val="9"/>
        <color rgb="FF000000"/>
        <rFont val="Arial"/>
        <family val="2"/>
      </rPr>
      <t xml:space="preserve">12.3.10 </t>
    </r>
    <r>
      <rPr>
        <sz val="9"/>
        <color rgb="FF000000"/>
        <rFont val="Arial"/>
        <family val="2"/>
      </rPr>
      <t>En el caso del personal que tiene acceso a los datos del titular de la tarjeta mediante tecnologías de acceso remoto, prohíba copiar, mover y almacenar los datos del titular de la tarjeta en unidades de disco locales y en dispositivos electrónicos extraíbles, a menos que sea autor</t>
    </r>
    <r>
      <rPr>
        <sz val="9"/>
        <color rgb="FF000000"/>
        <rFont val="Arial"/>
        <family val="2"/>
      </rPr>
      <t>izado explícitamente para una necesidad comercial definida.</t>
    </r>
    <r>
      <rPr>
        <sz val="9"/>
        <color rgb="FF000000"/>
        <rFont val="Arial"/>
        <family val="2"/>
      </rPr>
      <t xml:space="preserve">
Si existe una necesidad comercial autorizada, las políticas de uso deben disponer la protección de los datos de conformidad con los requisitos correspondientes de las PCI DSS.</t>
    </r>
    <r>
      <rPr>
        <sz val="9"/>
        <color rgb="FF000000"/>
        <rFont val="Arial"/>
        <family val="2"/>
      </rPr>
      <t xml:space="preserve"> </t>
    </r>
  </si>
  <si>
    <r>
      <rPr>
        <b/>
        <sz val="9"/>
        <color rgb="FF000000"/>
        <rFont val="Arial"/>
        <family val="2"/>
      </rPr>
      <t>9.4.4</t>
    </r>
    <r>
      <rPr>
        <sz val="9"/>
        <color rgb="FF000000"/>
        <rFont val="Arial"/>
        <family val="2"/>
      </rPr>
      <t xml:space="preserve">Se usa un registro de visitantes para llevar una pista de auditoría física de la actividad de los visitantes en las instalaciones, en las salas </t>
    </r>
    <r>
      <rPr>
        <sz val="9"/>
        <color rgb="FF000000"/>
        <rFont val="Arial"/>
        <family val="2"/>
      </rPr>
      <t>de informática y en los centros de datos donde se almacenan o se transmiten los datos del titular de la tarjeta.</t>
    </r>
    <r>
      <rPr>
        <sz val="9"/>
        <color rgb="FF000000"/>
        <rFont val="Arial"/>
        <family val="2"/>
      </rPr>
      <t xml:space="preserve">
Documente el nombre del visitante, la empresa a la que representa y el empleado que autoriza el acceso físico en el registro.</t>
    </r>
    <r>
      <rPr>
        <sz val="9"/>
        <color rgb="FF000000"/>
        <rFont val="Arial"/>
        <family val="2"/>
      </rPr>
      <t xml:space="preserve">
Conserve este registro durante tres meses como mínimo, a menos que la ley estipule lo contrario.</t>
    </r>
  </si>
  <si>
    <r>
      <rPr>
        <b/>
        <sz val="9"/>
        <color rgb="FF000000"/>
        <rFont val="Arial"/>
        <family val="2"/>
      </rPr>
      <t xml:space="preserve">6.5.6 </t>
    </r>
    <r>
      <rPr>
        <sz val="9"/>
        <color rgb="FF000000"/>
        <rFont val="Arial"/>
        <family val="2"/>
      </rPr>
      <t>Todas las vulnerabilidades de “alto riesgo” detectadas en el proceso de identificación de vulnerabilidades (según lo definido en el Requisito 6.1 de las PCI DSS).</t>
    </r>
    <r>
      <rPr>
        <b/>
        <sz val="9"/>
        <color indexed="8"/>
        <rFont val="Arial"/>
        <family val="2"/>
      </rPr>
      <t xml:space="preserve">
</t>
    </r>
  </si>
  <si>
    <r>
      <rPr>
        <b/>
        <sz val="9"/>
        <color rgb="FF000000"/>
        <rFont val="Arial"/>
        <family val="2"/>
      </rPr>
      <t>11.4</t>
    </r>
    <r>
      <rPr>
        <sz val="9"/>
        <color rgb="FF000000"/>
        <rFont val="Arial"/>
        <family val="2"/>
      </rPr>
      <t xml:space="preserve"> Use técnicas de intrusión-detección y de intrusión-prevención para detectar o prevenir intrusiones en la red.</t>
    </r>
    <r>
      <rPr>
        <sz val="9"/>
        <color rgb="FF000000"/>
        <rFont val="Arial"/>
        <family val="2"/>
      </rPr>
      <t xml:space="preserve"> </t>
    </r>
    <r>
      <rPr>
        <sz val="9"/>
        <color rgb="FF000000"/>
        <rFont val="Arial"/>
        <family val="2"/>
      </rPr>
      <t>Monitoree todo el tráfico presente en el perímetro del entorno de datos del titular de la tarjeta y en los puntos críticos del entorno de datos del titular de la tarjeta, y alerte al personal ante la sospecha de riesgos.</t>
    </r>
    <r>
      <rPr>
        <sz val="9"/>
        <color rgb="FF000000"/>
        <rFont val="Arial"/>
        <family val="2"/>
      </rPr>
      <t xml:space="preserve">
Mantenga actualizados todos los motores de intrusión-detección y de prevención, las bases y firmas.</t>
    </r>
  </si>
  <si>
    <r>
      <rPr>
        <b/>
        <sz val="9"/>
        <color rgb="FF000000"/>
        <rFont val="Arial"/>
        <family val="2"/>
      </rPr>
      <t xml:space="preserve">1.3 </t>
    </r>
    <r>
      <rPr>
        <sz val="9"/>
        <color rgb="FF000000"/>
        <rFont val="Arial"/>
        <family val="2"/>
      </rPr>
      <t>Prohíba el acceso directo público entre Internet y todo componente del sistema en el entorno de datos de los titulares de tarjetas.</t>
    </r>
  </si>
  <si>
    <r>
      <rPr>
        <b/>
        <sz val="9"/>
        <color rgb="FF000000"/>
        <rFont val="Arial"/>
        <family val="2"/>
      </rPr>
      <t>1.2</t>
    </r>
    <r>
      <rPr>
        <sz val="9"/>
        <color rgb="FF000000"/>
        <rFont val="Arial"/>
        <family val="2"/>
      </rPr>
      <t xml:space="preserve"> Desarrolle configuraciones para firewalls y routers que restrinjan las conexiones entre redes no confiables y cualquier componente del sistema en el entorno de los datos de titulares de tarjetas.</t>
    </r>
    <r>
      <rPr>
        <b/>
        <i/>
        <sz val="9"/>
        <color rgb="FF000000"/>
        <rFont val="Arial"/>
        <family val="2"/>
      </rPr>
      <t xml:space="preserve">
Nota:</t>
    </r>
    <r>
      <rPr>
        <b/>
        <sz val="9"/>
        <color rgb="FF000000"/>
        <rFont val="Arial"/>
        <family val="2"/>
      </rPr>
      <t xml:space="preserve"> </t>
    </r>
    <r>
      <rPr>
        <i/>
        <sz val="9"/>
        <color rgb="FF000000"/>
        <rFont val="Arial"/>
        <family val="2"/>
      </rPr>
      <t>Una “red no confiable” es toda red externa a las redes que pertenecen a la entidad en evaluación o que excede la capacidad de control o administración de la entidad.</t>
    </r>
  </si>
  <si>
    <r>
      <rPr>
        <b/>
        <sz val="9"/>
        <color rgb="FF000000"/>
        <rFont val="Arial"/>
        <family val="2"/>
      </rPr>
      <t>2.2.1</t>
    </r>
    <r>
      <rPr>
        <sz val="9"/>
        <color rgb="FF000000"/>
        <rFont val="Arial"/>
        <family val="2"/>
      </rPr>
      <t xml:space="preserve"> Implemente sólo una función principal por servidor a fin de evitar que coexistan funciones que requieren diferentes niveles de seguridad en el mismo servidor.</t>
    </r>
    <r>
      <rPr>
        <sz val="9"/>
        <color rgb="FF000000"/>
        <rFont val="Arial"/>
        <family val="2"/>
      </rPr>
      <t xml:space="preserve"> </t>
    </r>
    <r>
      <rPr>
        <sz val="9"/>
        <color rgb="FF000000"/>
        <rFont val="Arial"/>
        <family val="2"/>
      </rPr>
      <t>(Por ejemplo, los servidores web, servidores de base de datos y DNS se deben implementar en servidores separados).</t>
    </r>
    <r>
      <rPr>
        <b/>
        <i/>
        <sz val="9"/>
        <color rgb="FF000000"/>
        <rFont val="Arial"/>
        <family val="2"/>
      </rPr>
      <t xml:space="preserve">
Nota:</t>
    </r>
    <r>
      <rPr>
        <b/>
        <i/>
        <sz val="9"/>
        <color rgb="FF000000"/>
        <rFont val="Arial"/>
        <family val="2"/>
      </rPr>
      <t xml:space="preserve"> </t>
    </r>
    <r>
      <rPr>
        <i/>
        <sz val="9"/>
        <color rgb="FF000000"/>
        <rFont val="Arial"/>
        <family val="2"/>
      </rPr>
      <t>Cuando se utilicen tecnologías de virtualización, implemente solo una función principal por componente de sistema virtual.</t>
    </r>
  </si>
  <si>
    <r>
      <rPr>
        <b/>
        <sz val="9"/>
        <color rgb="FF000000"/>
        <rFont val="Arial"/>
        <family val="2"/>
      </rPr>
      <t>3.5</t>
    </r>
    <r>
      <rPr>
        <sz val="9"/>
        <color rgb="FF000000"/>
        <rFont val="Arial"/>
        <family val="2"/>
      </rPr>
      <t xml:space="preserve"> Documente e implemente procedimientos que protejan las claves utilizadas para proteger los datos del titular de la tarjeta almacenados contra su posible divulgación o uso indebido:</t>
    </r>
    <r>
      <rPr>
        <b/>
        <i/>
        <sz val="9"/>
        <color rgb="FF000000"/>
        <rFont val="Arial"/>
        <family val="2"/>
      </rPr>
      <t xml:space="preserve">
Nota:</t>
    </r>
    <r>
      <rPr>
        <i/>
        <sz val="9"/>
        <color rgb="FF000000"/>
        <rFont val="Arial"/>
        <family val="2"/>
      </rPr>
      <t xml:space="preserve"> </t>
    </r>
    <r>
      <rPr>
        <i/>
        <sz val="9"/>
        <color rgb="FF000000"/>
        <rFont val="Arial"/>
        <family val="2"/>
      </rPr>
      <t>Este requisito también se aplica a las claves utilizadas para cifrar los datos del titular de la tarjeta almacenados y para las claves de cifrado de claves utilizadas para proteger las claves de cifrado de datos; dichas claves de cifrado de claves deben ser, al menos, tan seguras como las claves de cifrado de datos.</t>
    </r>
  </si>
  <si>
    <r>
      <rPr>
        <b/>
        <sz val="9"/>
        <color rgb="FF000000"/>
        <rFont val="Arial"/>
        <family val="2"/>
      </rPr>
      <t>3.6</t>
    </r>
    <r>
      <rPr>
        <sz val="9"/>
        <color rgb="FF000000"/>
        <rFont val="Arial"/>
        <family val="2"/>
      </rPr>
      <t xml:space="preserve"> Documente por completo e implemente todos los procesos y procedimientos de administración de claves </t>
    </r>
    <r>
      <rPr>
        <sz val="9"/>
        <color rgb="FF000000"/>
        <rFont val="Arial"/>
        <family val="2"/>
      </rPr>
      <t>de las claves criptográficas que se utilizan para el cifrado de datos del titular de la tarjeta, incluso lo siguiente:</t>
    </r>
    <r>
      <rPr>
        <b/>
        <i/>
        <sz val="9"/>
        <color rgb="FF000000"/>
        <rFont val="Arial"/>
        <family val="2"/>
      </rPr>
      <t xml:space="preserve">
Nota:</t>
    </r>
    <r>
      <rPr>
        <i/>
        <sz val="9"/>
        <color rgb="FF000000"/>
        <rFont val="Arial"/>
        <family val="2"/>
      </rPr>
      <t xml:space="preserve"> </t>
    </r>
    <r>
      <rPr>
        <i/>
        <sz val="9"/>
        <color rgb="FF000000"/>
        <rFont val="Arial"/>
        <family val="2"/>
      </rPr>
      <t>Varias normas de la industria relativas a la administración de claves están disponibles en distintos recursos incluido NIST, que puede encontrar en http://csrc.nist.gov.</t>
    </r>
  </si>
  <si>
    <r>
      <rPr>
        <b/>
        <sz val="9"/>
        <color rgb="FF000000"/>
        <rFont val="Arial"/>
        <family val="2"/>
      </rPr>
      <t xml:space="preserve">3.6.5 </t>
    </r>
    <r>
      <rPr>
        <sz val="9"/>
        <color rgb="FF000000"/>
        <rFont val="Arial"/>
        <family val="2"/>
      </rPr>
      <t>Retiro o reemplazo de claves (por ejemplo, mediante archivo, destrucción o revocación) según se considere necesario cuando se haya debilitado la integridad de la clave (por ejemplo, salida de la empresa de un empleado con conocimiento de una clave en texto claro, etc.) o cuando se sospeche que las claves están en riesgo.</t>
    </r>
    <r>
      <rPr>
        <b/>
        <i/>
        <sz val="9"/>
        <color rgb="FF000000"/>
        <rFont val="Arial"/>
        <family val="2"/>
      </rPr>
      <t xml:space="preserve">
Nota:</t>
    </r>
    <r>
      <rPr>
        <i/>
        <sz val="9"/>
        <color rgb="FF000000"/>
        <rFont val="Arial"/>
        <family val="2"/>
      </rPr>
      <t xml:space="preserve"> </t>
    </r>
    <r>
      <rPr>
        <i/>
        <sz val="9"/>
        <color rgb="FF000000"/>
        <rFont val="Arial"/>
        <family val="2"/>
      </rPr>
      <t>Si es necesario retener las claves de cifrado retiradas o reemplazadas, éstas se deben archivar de forma segura (por ejemplo, utilizando una clave de cifrado de claves).</t>
    </r>
    <r>
      <rPr>
        <i/>
        <sz val="9"/>
        <color rgb="FF000000"/>
        <rFont val="Arial"/>
        <family val="2"/>
      </rPr>
      <t xml:space="preserve"> </t>
    </r>
    <r>
      <rPr>
        <i/>
        <sz val="9"/>
        <color rgb="FF000000"/>
        <rFont val="Arial"/>
        <family val="2"/>
      </rPr>
      <t>Las claves criptográficas archivadas se deben utilizar solo con fines de descifrado o verificación.</t>
    </r>
  </si>
  <si>
    <r>
      <rPr>
        <b/>
        <sz val="9"/>
        <color rgb="FF000000"/>
        <rFont val="Arial"/>
        <family val="2"/>
      </rPr>
      <t>3.6.6</t>
    </r>
    <r>
      <rPr>
        <sz val="9"/>
        <color rgb="FF000000"/>
        <rFont val="Arial"/>
        <family val="2"/>
      </rPr>
      <t xml:space="preserve"> Si se usan operaciones manuales de administración de claves criptográficas de texto claro, se deben realizar con control doble y conocimiento dividido.</t>
    </r>
    <r>
      <rPr>
        <b/>
        <i/>
        <sz val="9"/>
        <color rgb="FF000000"/>
        <rFont val="Arial"/>
        <family val="2"/>
      </rPr>
      <t xml:space="preserve">
Nota:</t>
    </r>
    <r>
      <rPr>
        <i/>
        <sz val="9"/>
        <color rgb="FF000000"/>
        <rFont val="Arial"/>
        <family val="2"/>
      </rPr>
      <t xml:space="preserve"> </t>
    </r>
    <r>
      <rPr>
        <i/>
        <sz val="9"/>
        <color rgb="FF000000"/>
        <rFont val="Arial"/>
        <family val="2"/>
      </rPr>
      <t>Los ejemplos de operaciones manuales de administración de claves incluyen, entre otros,</t>
    </r>
    <r>
      <rPr>
        <i/>
        <sz val="9"/>
        <color rgb="FF000000"/>
        <rFont val="Arial"/>
        <family val="2"/>
      </rPr>
      <t xml:space="preserve"> generación, transmisión, carga, almacenamiento y destrucción de claves.</t>
    </r>
  </si>
  <si>
    <r>
      <rPr>
        <b/>
        <sz val="9"/>
        <color rgb="FF000000"/>
        <rFont val="Arial"/>
        <family val="2"/>
      </rPr>
      <t>5.3</t>
    </r>
    <r>
      <rPr>
        <sz val="9"/>
        <color rgb="FF000000"/>
        <rFont val="Arial"/>
        <family val="2"/>
      </rPr>
      <t xml:space="preserve"> Asegúrese de que los mecanismos de antivirus funcionen activamente y que los usuarios no puedan deshabilitarlos ni alterarlos, salvo que estén específicamente autorizados por la gerencia en casos particulares y durante un período limitado.</t>
    </r>
    <r>
      <rPr>
        <b/>
        <sz val="9"/>
        <color rgb="FF000000"/>
        <rFont val="Arial"/>
        <family val="2"/>
      </rPr>
      <t xml:space="preserve"> </t>
    </r>
    <r>
      <rPr>
        <b/>
        <i/>
        <sz val="9"/>
        <color rgb="FF000000"/>
        <rFont val="Arial"/>
        <family val="2"/>
      </rPr>
      <t xml:space="preserve">
Nota:</t>
    </r>
    <r>
      <rPr>
        <b/>
        <i/>
        <sz val="9"/>
        <color rgb="FF000000"/>
        <rFont val="Arial"/>
        <family val="2"/>
      </rPr>
      <t xml:space="preserve"> </t>
    </r>
    <r>
      <rPr>
        <i/>
        <sz val="9"/>
        <color rgb="FF000000"/>
        <rFont val="Arial"/>
        <family val="2"/>
      </rPr>
      <t>Las soluciones de antivirus se pueden desactivar temporalmente, pero solo si existe una necesidad técnica legítima como en el caso de la autorización de la gerencia en casos particulares.</t>
    </r>
    <r>
      <rPr>
        <i/>
        <sz val="9"/>
        <color rgb="FF000000"/>
        <rFont val="Arial"/>
        <family val="2"/>
      </rPr>
      <t xml:space="preserve"> </t>
    </r>
    <r>
      <rPr>
        <i/>
        <sz val="9"/>
        <color rgb="FF000000"/>
        <rFont val="Arial"/>
        <family val="2"/>
      </rPr>
      <t>Si es necesario desactivar la protección de antivirus por un motivo específico, se debe contar con una autorización formal.</t>
    </r>
    <r>
      <rPr>
        <i/>
        <sz val="9"/>
        <color rgb="FF000000"/>
        <rFont val="Arial"/>
        <family val="2"/>
      </rPr>
      <t xml:space="preserve"> </t>
    </r>
    <r>
      <rPr>
        <i/>
        <sz val="9"/>
        <color rgb="FF000000"/>
        <rFont val="Arial"/>
        <family val="2"/>
      </rPr>
      <t>Es posible que sea necesario implementar medidas de seguridad adici</t>
    </r>
    <r>
      <rPr>
        <i/>
        <sz val="9"/>
        <color rgb="FF000000"/>
        <rFont val="Arial"/>
        <family val="2"/>
      </rPr>
      <t>onales en el período en que no esté activa la protección de antivirus.</t>
    </r>
  </si>
  <si>
    <r>
      <rPr>
        <b/>
        <sz val="9"/>
        <color rgb="FF000000"/>
        <rFont val="Arial"/>
        <family val="2"/>
      </rPr>
      <t xml:space="preserve">6.1 </t>
    </r>
    <r>
      <rPr>
        <sz val="9"/>
        <color rgb="FF000000"/>
        <rFont val="Arial"/>
        <family val="2"/>
      </rPr>
      <t xml:space="preserve">Establezca un proceso para identificar las vulnerabilidades de seguridad por medio de fuentes externas conocidas para obtener información sobre las vulnerabilidades de seguridad, y asigne una clasificación de riesgo (por ejemplo, “alto”, “medio” o </t>
    </r>
    <r>
      <rPr>
        <sz val="9"/>
        <color rgb="FF000000"/>
        <rFont val="Arial"/>
        <family val="2"/>
      </rPr>
      <t>“bajo”) a las vulnerabilidades de seguridad recientemente descubiertas.</t>
    </r>
    <r>
      <rPr>
        <b/>
        <i/>
        <sz val="9"/>
        <color rgb="FF000000"/>
        <rFont val="Arial"/>
        <family val="2"/>
      </rPr>
      <t xml:space="preserve">
Nota:</t>
    </r>
    <r>
      <rPr>
        <i/>
        <sz val="9"/>
        <color rgb="FF000000"/>
        <rFont val="Arial"/>
        <family val="2"/>
      </rPr>
      <t xml:space="preserve"> </t>
    </r>
    <r>
      <rPr>
        <i/>
        <sz val="9"/>
        <color rgb="FF000000"/>
        <rFont val="Arial"/>
        <family val="2"/>
      </rPr>
      <t>Las clasificaciones de riesgo se deben basar en las mejores prácticas de la industria y en el posible impacto.</t>
    </r>
    <r>
      <rPr>
        <i/>
        <sz val="9"/>
        <color rgb="FF000000"/>
        <rFont val="Arial"/>
        <family val="2"/>
      </rPr>
      <t xml:space="preserve"> </t>
    </r>
    <r>
      <rPr>
        <i/>
        <sz val="9"/>
        <color rgb="FF000000"/>
        <rFont val="Arial"/>
        <family val="2"/>
      </rPr>
      <t>Por ejemplo, en los criterios para clasificar las vulnerabilidades, se puede tener en cuenta la puntuación base CVSS, la clasificación del proveedor o el tipo de sistema afectado.</t>
    </r>
    <r>
      <rPr>
        <i/>
        <sz val="9"/>
        <color rgb="FF000000"/>
        <rFont val="Arial"/>
        <family val="2"/>
      </rPr>
      <t xml:space="preserve">
Los métodos para evaluar las vulnerabilidades y asignar las clasificaciones de riesgo varían según el entorno y la estrategia de evaluación de riesgos de la organización.</t>
    </r>
    <r>
      <rPr>
        <i/>
        <sz val="9"/>
        <color rgb="FF000000"/>
        <rFont val="Arial"/>
        <family val="2"/>
      </rPr>
      <t xml:space="preserve"> </t>
    </r>
    <r>
      <rPr>
        <i/>
        <sz val="9"/>
        <color rgb="FF000000"/>
        <rFont val="Arial"/>
        <family val="2"/>
      </rPr>
      <t xml:space="preserve">Las clasificaciones de riesgo deben identificar, </t>
    </r>
    <r>
      <rPr>
        <i/>
        <sz val="9"/>
        <color rgb="FF000000"/>
        <rFont val="Arial"/>
        <family val="2"/>
      </rPr>
      <t>mínimamente, todas las vulnerabilidades que se consideren de “alto riesgo” para el entorno.</t>
    </r>
    <r>
      <rPr>
        <i/>
        <sz val="9"/>
        <color rgb="FF000000"/>
        <rFont val="Arial"/>
        <family val="2"/>
      </rPr>
      <t xml:space="preserve"> </t>
    </r>
    <r>
      <rPr>
        <i/>
        <sz val="9"/>
        <color rgb="FF000000"/>
        <rFont val="Arial"/>
        <family val="2"/>
      </rPr>
      <t>Además de la clasificación de riesgos, las vulnerabilidades se pueden considerar “críticas” si suponen una amenaza inminente para el entorno, si afectan los sistemas o si generan un posible riesgo si no se contemplan.</t>
    </r>
    <r>
      <rPr>
        <i/>
        <sz val="9"/>
        <color rgb="FF000000"/>
        <rFont val="Arial"/>
        <family val="2"/>
      </rPr>
      <t xml:space="preserve"> </t>
    </r>
    <r>
      <rPr>
        <i/>
        <sz val="9"/>
        <color rgb="FF000000"/>
        <rFont val="Arial"/>
        <family val="2"/>
      </rPr>
      <t>Algunos ejemplos de sistemas críticos son los sistemas de se</t>
    </r>
    <r>
      <rPr>
        <i/>
        <sz val="9"/>
        <color rgb="FF000000"/>
        <rFont val="Arial"/>
        <family val="2"/>
      </rPr>
      <t>guridad, los dispositivos y sistemas públicos, las bases de datos y otros sistemas que almacenan, procesan o transmiten datos del titular de la tarjeta.</t>
    </r>
  </si>
  <si>
    <r>
      <rPr>
        <b/>
        <i/>
        <sz val="9"/>
        <color rgb="FF000000"/>
        <rFont val="Arial"/>
        <family val="2"/>
      </rPr>
      <t>Nota:</t>
    </r>
    <r>
      <rPr>
        <i/>
        <sz val="9"/>
        <color rgb="FF000000"/>
        <rFont val="Arial"/>
        <family val="2"/>
      </rPr>
      <t xml:space="preserve"> </t>
    </r>
    <r>
      <rPr>
        <i/>
        <sz val="9"/>
        <color rgb="FF000000"/>
        <rFont val="Arial"/>
        <family val="2"/>
      </rPr>
      <t>Los Requisitos 6.5.7 al 6.5.10, que siguen a continuación, rigen para las aplicaciones web y las interfaces de las aplicaciones</t>
    </r>
    <r>
      <rPr>
        <i/>
        <sz val="9"/>
        <color rgb="FF000000"/>
        <rFont val="Arial"/>
        <family val="2"/>
      </rPr>
      <t xml:space="preserve">
(internas o externas):</t>
    </r>
  </si>
  <si>
    <r>
      <rPr>
        <b/>
        <sz val="9"/>
        <color rgb="FF000000"/>
        <rFont val="Arial"/>
        <family val="2"/>
      </rPr>
      <t xml:space="preserve">9.9.2 </t>
    </r>
    <r>
      <rPr>
        <sz val="9"/>
        <color rgb="FF000000"/>
        <rFont val="Arial"/>
        <family val="2"/>
      </rPr>
      <t>Inspeccione periódicamente la superficie de los dispositivos para detectar alteraciones (por ejemplo, incorporación de componentes de duplicación de datos en el dispositivo) o sustituciones (por ejemplo, controle el número de serie u otras características del dispositivo para verificar que no se haya cambiado por un dispositivo fraudulento).</t>
    </r>
    <r>
      <rPr>
        <b/>
        <i/>
        <sz val="9"/>
        <color rgb="FF000000"/>
        <rFont val="Arial"/>
        <family val="2"/>
      </rPr>
      <t xml:space="preserve">
Nota:</t>
    </r>
    <r>
      <rPr>
        <i/>
        <sz val="9"/>
        <color rgb="FF000000"/>
        <rFont val="Arial"/>
        <family val="2"/>
      </rPr>
      <t xml:space="preserve"> </t>
    </r>
    <r>
      <rPr>
        <i/>
        <sz val="9"/>
        <color rgb="FF000000"/>
        <rFont val="Arial"/>
        <family val="2"/>
      </rPr>
      <t>Entre los ejemplos de indicios de que un dispositivo puede haber sido alterado o sustituido, se pueden mencionar accesorios inesperados o cables conectados al dispositivo, etiquetas de seguridad faltantes o cambiadas, carcasas rotas o con un color diferente o cambios en el número de serie u otras marcas externas.</t>
    </r>
  </si>
  <si>
    <r>
      <rPr>
        <b/>
        <sz val="9"/>
        <color rgb="FF000000"/>
        <rFont val="Arial"/>
        <family val="2"/>
      </rPr>
      <t xml:space="preserve">10.4 </t>
    </r>
    <r>
      <rPr>
        <sz val="9"/>
        <color rgb="FF000000"/>
        <rFont val="Arial"/>
        <family val="2"/>
      </rPr>
      <t>Utilizando tecnología de sincronización, sincronice todos tiempos y relojes críticos y asegúrese de que lo siguiente sea implementado para adquirir, distribuir y almacenar tiempos.</t>
    </r>
    <r>
      <rPr>
        <b/>
        <i/>
        <sz val="9"/>
        <color rgb="FF000000"/>
        <rFont val="Arial"/>
        <family val="2"/>
      </rPr>
      <t xml:space="preserve">
Nota:</t>
    </r>
    <r>
      <rPr>
        <i/>
        <sz val="9"/>
        <color rgb="FF000000"/>
        <rFont val="Arial"/>
        <family val="2"/>
      </rPr>
      <t xml:space="preserve"> </t>
    </r>
    <r>
      <rPr>
        <i/>
        <sz val="9"/>
        <color rgb="FF000000"/>
        <rFont val="Arial"/>
        <family val="2"/>
      </rPr>
      <t>Un ejemplo de tecnología de sincronización es el NTP (protocolo de tiempo de red).</t>
    </r>
  </si>
  <si>
    <r>
      <rPr>
        <b/>
        <sz val="9"/>
        <color rgb="FF000000"/>
        <rFont val="Arial"/>
        <family val="2"/>
      </rPr>
      <t>10.6</t>
    </r>
    <r>
      <rPr>
        <sz val="9"/>
        <color rgb="FF000000"/>
        <rFont val="Arial"/>
        <family val="2"/>
      </rPr>
      <t xml:space="preserve"> Revise los registros y los eventos de seguridad en todos los componentes del sistema para identificar anomalías o actividades sospechosas.</t>
    </r>
    <r>
      <rPr>
        <b/>
        <i/>
        <sz val="9"/>
        <color rgb="FF000000"/>
        <rFont val="Arial"/>
        <family val="2"/>
      </rPr>
      <t xml:space="preserve">
Nota:</t>
    </r>
    <r>
      <rPr>
        <b/>
        <i/>
        <sz val="9"/>
        <color rgb="FF000000"/>
        <rFont val="Arial"/>
        <family val="2"/>
      </rPr>
      <t xml:space="preserve"> </t>
    </r>
    <r>
      <rPr>
        <i/>
        <sz val="9"/>
        <color rgb="FF000000"/>
        <rFont val="Arial"/>
        <family val="2"/>
      </rPr>
      <t>Para cumplir con este requisito, se pueden usar herramientas de recolección, análisis y alerta de registros.</t>
    </r>
  </si>
  <si>
    <r>
      <rPr>
        <b/>
        <sz val="9"/>
        <color rgb="FF000000"/>
        <rFont val="Arial"/>
        <family val="2"/>
      </rPr>
      <t xml:space="preserve">11.2 </t>
    </r>
    <r>
      <rPr>
        <sz val="9"/>
        <color rgb="FF000000"/>
        <rFont val="Arial"/>
        <family val="2"/>
      </rPr>
      <t>Realice análisis internos y externos de las vulnerabilidades de la red, al menos, trimestralmente y</t>
    </r>
    <r>
      <rPr>
        <b/>
        <sz val="9"/>
        <color rgb="FF000000"/>
        <rFont val="Arial"/>
        <family val="2"/>
      </rPr>
      <t xml:space="preserve"> </t>
    </r>
    <r>
      <rPr>
        <sz val="9"/>
        <color rgb="FF000000"/>
        <rFont val="Arial"/>
        <family val="2"/>
      </rPr>
      <t>después de cada cambio significativo en la red (como por ejemplo, la instalación de nuevos componentes del sistema, cambios en la topología de la red, modificaciones en las normas de firewall, actualizaciones de productos).</t>
    </r>
    <r>
      <rPr>
        <b/>
        <i/>
        <sz val="9"/>
        <color rgb="FF000000"/>
        <rFont val="Arial"/>
        <family val="2"/>
      </rPr>
      <t xml:space="preserve">
Nota:</t>
    </r>
    <r>
      <rPr>
        <i/>
        <sz val="9"/>
        <color rgb="FF000000"/>
        <rFont val="Arial"/>
        <family val="2"/>
      </rPr>
      <t xml:space="preserve"> </t>
    </r>
    <r>
      <rPr>
        <i/>
        <sz val="9"/>
        <color rgb="FF000000"/>
        <rFont val="Arial"/>
        <family val="2"/>
      </rPr>
      <t>Se pueden combinar varios informes de análisis para el proceso de análisis trimestral a fin de demostrar que se analizaron todos los sistemas y que se abordaron todas las vulnerabilidades.</t>
    </r>
    <r>
      <rPr>
        <i/>
        <sz val="9"/>
        <color rgb="FF000000"/>
        <rFont val="Arial"/>
        <family val="2"/>
      </rPr>
      <t xml:space="preserve"> </t>
    </r>
    <r>
      <rPr>
        <i/>
        <sz val="9"/>
        <color rgb="FF000000"/>
        <rFont val="Arial"/>
        <family val="2"/>
      </rPr>
      <t>Es posible que se solicite documentación adicional para verificar que las vulnerabilidades no resueltas estén en proceso de resolverse.</t>
    </r>
    <r>
      <rPr>
        <i/>
        <sz val="9"/>
        <color rgb="FF000000"/>
        <rFont val="Arial"/>
        <family val="2"/>
      </rPr>
      <t xml:space="preserve"> </t>
    </r>
    <r>
      <rPr>
        <i/>
        <sz val="9"/>
        <color rgb="FF000000"/>
        <rFont val="Arial"/>
        <family val="2"/>
      </rPr>
      <t xml:space="preserve">
Para el cumplimiento inicial de las PCI DSS, no es necesario tener cuatro análisis trimestrales aprobados si el asesor verifica que 1) el resultado del último análisis fue aprobado, 2) la entidad ha documentado las políticas y los procedimientos que disponen la realización de análisis trimestrales y 3) las vulnerabilidades detectadas en los resultados del análisis se han corregido tal como se muestra en el nuevo análisis.</t>
    </r>
    <r>
      <rPr>
        <i/>
        <sz val="9"/>
        <color rgb="FF000000"/>
        <rFont val="Arial"/>
        <family val="2"/>
      </rPr>
      <t xml:space="preserve"> </t>
    </r>
    <r>
      <rPr>
        <i/>
        <sz val="9"/>
        <color rgb="FF000000"/>
        <rFont val="Arial"/>
        <family val="2"/>
      </rPr>
      <t>En los años posteriores a la revisión inicial de las PCI DSS, debe haber cuatro análisis trimestrales aprobados.</t>
    </r>
  </si>
  <si>
    <r>
      <rPr>
        <b/>
        <sz val="9"/>
        <color rgb="FF000000"/>
        <rFont val="Arial"/>
        <family val="2"/>
      </rPr>
      <t xml:space="preserve">11.2.2 </t>
    </r>
    <r>
      <rPr>
        <sz val="9"/>
        <color rgb="FF000000"/>
        <rFont val="Arial"/>
        <family val="2"/>
      </rPr>
      <t>Los análisis trimestrales de vulnerabilidades externas deben estar a cargo de un ASV (proveedor aprobado de escaneo) que esté certificado por el PCI SSC (PCI Security Standards Council).</t>
    </r>
    <r>
      <rPr>
        <sz val="9"/>
        <color rgb="FF000000"/>
        <rFont val="Arial"/>
        <family val="2"/>
      </rPr>
      <t xml:space="preserve"> </t>
    </r>
    <r>
      <rPr>
        <sz val="9"/>
        <color rgb="FF000000"/>
        <rFont val="Arial"/>
        <family val="2"/>
      </rPr>
      <t>Vuelva a realizar los análisis cuantas veces sea necesario hasta que todos los análisis estén aprob</t>
    </r>
    <r>
      <rPr>
        <sz val="9"/>
        <color rgb="FF000000"/>
        <rFont val="Arial"/>
        <family val="2"/>
      </rPr>
      <t>ados.</t>
    </r>
    <r>
      <rPr>
        <b/>
        <i/>
        <sz val="9"/>
        <color rgb="FF000000"/>
        <rFont val="Arial"/>
        <family val="2"/>
      </rPr>
      <t xml:space="preserve">
Nota:</t>
    </r>
    <r>
      <rPr>
        <i/>
        <sz val="9"/>
        <color rgb="FF000000"/>
        <rFont val="Arial"/>
        <family val="2"/>
      </rPr>
      <t xml:space="preserve"> </t>
    </r>
    <r>
      <rPr>
        <i/>
        <sz val="9"/>
        <color rgb="FF000000"/>
        <rFont val="Arial"/>
        <family val="2"/>
      </rPr>
      <t>Los análisis trimestrales de vulnerabilidades externas debe realizarlos un Proveedor aprobado de análisis (ASV) certificado por el Consejo de Normas de Seguridad de la Industria de Tarjetas de Pago (PCI SSC).</t>
    </r>
    <r>
      <rPr>
        <i/>
        <sz val="9"/>
        <color rgb="FF000000"/>
        <rFont val="Arial"/>
        <family val="2"/>
      </rPr>
      <t xml:space="preserve"> </t>
    </r>
    <r>
      <rPr>
        <i/>
        <sz val="9"/>
        <color rgb="FF000000"/>
        <rFont val="Arial"/>
        <family val="2"/>
      </rPr>
      <t>Consulte la Guía del programa de ASV (proveedor aprobado de escaneo) publicada en el sitio web del PCI SSC para obtener información sobre las responsabilidades de análisis del cliente, sobre la preparación del análisis, etc.</t>
    </r>
  </si>
  <si>
    <r>
      <rPr>
        <b/>
        <sz val="9"/>
        <color rgb="FF000000"/>
        <rFont val="Arial"/>
        <family val="2"/>
      </rPr>
      <t>11.5</t>
    </r>
    <r>
      <rPr>
        <sz val="9"/>
        <color rgb="FF000000"/>
        <rFont val="Arial"/>
        <family val="2"/>
      </rPr>
      <t xml:space="preserve"> Implemente un mecanismo de detección de cambios (por ejemplo, herramientas de supervisión de integridad de archivos) para alertar al personal sobre modificaciones (incluyendo cambios, adiciones y eliminaciones) no autorizadas de archivos críticos del sistema, de archivos de configuración o de contenido, y configure el software para realizar comparaciones de archivos críticos, al menos, una vez por semana.</t>
    </r>
    <r>
      <rPr>
        <b/>
        <i/>
        <sz val="9"/>
        <color rgb="FF000000"/>
        <rFont val="Arial"/>
        <family val="2"/>
      </rPr>
      <t xml:space="preserve">
Nota:</t>
    </r>
    <r>
      <rPr>
        <i/>
        <sz val="9"/>
        <color rgb="FF000000"/>
        <rFont val="Arial"/>
        <family val="2"/>
      </rPr>
      <t xml:space="preserve"> </t>
    </r>
    <r>
      <rPr>
        <i/>
        <sz val="9"/>
        <color rgb="FF000000"/>
        <rFont val="Arial"/>
        <family val="2"/>
      </rPr>
      <t>A los fines de la detección de cambios, generalmente, los archivos críticos son aquellos que no se modifican con regularidad, pero cuya modificación podría implicar un riesgo o peligro para el sistema.</t>
    </r>
    <r>
      <rPr>
        <i/>
        <sz val="9"/>
        <color rgb="FF000000"/>
        <rFont val="Arial"/>
        <family val="2"/>
      </rPr>
      <t xml:space="preserve"> </t>
    </r>
    <r>
      <rPr>
        <i/>
        <sz val="9"/>
        <color rgb="FF000000"/>
        <rFont val="Arial"/>
        <family val="2"/>
      </rPr>
      <t>Generalmente, los mecanismos de detección de cambios, com</t>
    </r>
    <r>
      <rPr>
        <i/>
        <sz val="9"/>
        <color rgb="FF000000"/>
        <rFont val="Arial"/>
        <family val="2"/>
      </rPr>
      <t>o los productos de supervisión de integridad de archivos, vienen preconfigurados con archivos críticos para el sistema operativo relacionado.</t>
    </r>
    <r>
      <rPr>
        <i/>
        <sz val="9"/>
        <color rgb="FF000000"/>
        <rFont val="Arial"/>
        <family val="2"/>
      </rPr>
      <t xml:space="preserve"> </t>
    </r>
    <r>
      <rPr>
        <i/>
        <sz val="9"/>
        <color rgb="FF000000"/>
        <rFont val="Arial"/>
        <family val="2"/>
      </rPr>
      <t>La entidad (es decir el comerciante o el proveedor de servicios) debe evaluar y definir otros archivos críticos, tales como los archivos para aplicaciones personalizadas.</t>
    </r>
  </si>
  <si>
    <r>
      <rPr>
        <b/>
        <sz val="9"/>
        <color rgb="FF000000"/>
        <rFont val="Arial"/>
        <family val="2"/>
      </rPr>
      <t>12.6.1</t>
    </r>
    <r>
      <rPr>
        <sz val="9"/>
        <color rgb="FF000000"/>
        <rFont val="Arial"/>
        <family val="2"/>
      </rPr>
      <t xml:space="preserve"> Capacite al personal inmediatamente después de contratarlo y, al menos, una vez al año.</t>
    </r>
    <r>
      <rPr>
        <b/>
        <i/>
        <sz val="9"/>
        <color rgb="FF000000"/>
        <rFont val="Arial"/>
        <family val="2"/>
      </rPr>
      <t xml:space="preserve">
Nota:</t>
    </r>
    <r>
      <rPr>
        <b/>
        <i/>
        <sz val="9"/>
        <color rgb="FF000000"/>
        <rFont val="Arial"/>
        <family val="2"/>
      </rPr>
      <t xml:space="preserve"> </t>
    </r>
    <r>
      <rPr>
        <i/>
        <sz val="9"/>
        <color rgb="FF000000"/>
        <rFont val="Arial"/>
        <family val="2"/>
      </rPr>
      <t>Los métodos pueden variar según el rol del personal y del nivel de acceso a los datos del titular de la tarjeta.</t>
    </r>
  </si>
  <si>
    <r>
      <rPr>
        <b/>
        <sz val="9"/>
        <color rgb="FF000000"/>
        <rFont val="Arial"/>
        <family val="2"/>
      </rPr>
      <t>12.7</t>
    </r>
    <r>
      <rPr>
        <sz val="9"/>
        <color rgb="FF000000"/>
        <rFont val="Arial"/>
        <family val="2"/>
      </rPr>
      <t xml:space="preserve"> Examine al personal potencial antes de contratarlo a fin de minimizar el riesgo de ataques desde fuentes internas.</t>
    </r>
    <r>
      <rPr>
        <sz val="9"/>
        <color rgb="FF000000"/>
        <rFont val="Arial"/>
        <family val="2"/>
      </rPr>
      <t xml:space="preserve"> </t>
    </r>
    <r>
      <rPr>
        <sz val="9"/>
        <color rgb="FF000000"/>
        <rFont val="Arial"/>
        <family val="2"/>
      </rPr>
      <t>(Entre los ejemplos de verificaciones de antecedentes se incluyen el historial de empleo, registro de antecedentes penales, historial crediticio y verificación de referencias).</t>
    </r>
    <r>
      <rPr>
        <b/>
        <i/>
        <sz val="9"/>
        <color rgb="FF000000"/>
        <rFont val="Arial"/>
        <family val="2"/>
      </rPr>
      <t xml:space="preserve">
Nota:</t>
    </r>
    <r>
      <rPr>
        <i/>
        <sz val="9"/>
        <color rgb="FF000000"/>
        <rFont val="Arial"/>
        <family val="2"/>
      </rPr>
      <t xml:space="preserve"> </t>
    </r>
    <r>
      <rPr>
        <i/>
        <sz val="9"/>
        <color rgb="FF000000"/>
        <rFont val="Arial"/>
        <family val="2"/>
      </rPr>
      <t>En el caso de los posibles candidatos para ser contratados, como cajeros de un comercio, que solo tienen acceso a un número de tarjeta a la vez al realizar una transacción, este requisito es solo una recomendación.</t>
    </r>
  </si>
  <si>
    <r>
      <rPr>
        <b/>
        <sz val="9"/>
        <color rgb="FF000000"/>
        <rFont val="Arial"/>
        <family val="2"/>
      </rPr>
      <t xml:space="preserve">12.8.2 </t>
    </r>
    <r>
      <rPr>
        <sz val="9"/>
        <color rgb="FF000000"/>
        <rFont val="Arial"/>
        <family val="2"/>
      </rPr>
      <t>Mantenga un acuerdo por escrito en el que los proveedores de servicios aceptan responsabilizarse de la seguridad de los datos del titular de la tar</t>
    </r>
    <r>
      <rPr>
        <sz val="9"/>
        <color rgb="FF000000"/>
        <rFont val="Arial"/>
        <family val="2"/>
      </rPr>
      <t>jeta que ellos poseen, almacenan, procesan o transmiten en nombre del cliente, o en la medida en que puedan afectar la seguridad del entorno de datos del titular de la tarjeta del cliente.</t>
    </r>
    <r>
      <rPr>
        <b/>
        <i/>
        <sz val="9"/>
        <color rgb="FF000000"/>
        <rFont val="Arial"/>
        <family val="2"/>
      </rPr>
      <t xml:space="preserve">
Nota:</t>
    </r>
    <r>
      <rPr>
        <i/>
        <sz val="9"/>
        <color rgb="FF000000"/>
        <rFont val="Arial"/>
        <family val="2"/>
      </rPr>
      <t xml:space="preserve"> </t>
    </r>
    <r>
      <rPr>
        <i/>
        <sz val="9"/>
        <color rgb="FF000000"/>
        <rFont val="Arial"/>
        <family val="2"/>
      </rPr>
      <t>La redacción exacta del reconocimiento dependerá del acuerdo existente entre las dos partes, los detalles del servicio prestado y las responsabilidades asignadas a cada parte.</t>
    </r>
    <r>
      <rPr>
        <i/>
        <sz val="9"/>
        <color rgb="FF000000"/>
        <rFont val="Arial"/>
        <family val="2"/>
      </rPr>
      <t xml:space="preserve"> </t>
    </r>
    <r>
      <rPr>
        <i/>
        <sz val="9"/>
        <color rgb="FF000000"/>
        <rFont val="Arial"/>
        <family val="2"/>
      </rPr>
      <t>No es necesario que el reconocimiento incluya el texto exacto de este requisito.</t>
    </r>
  </si>
  <si>
    <r>
      <rPr>
        <b/>
        <sz val="9"/>
        <color rgb="FF000000"/>
        <rFont val="Arial"/>
        <family val="2"/>
      </rPr>
      <t xml:space="preserve">2.1.1 </t>
    </r>
    <r>
      <rPr>
        <sz val="9"/>
        <color rgb="FF000000"/>
        <rFont val="Arial"/>
        <family val="2"/>
      </rPr>
      <t>En el caso de entornos inalámbricos que están conectados al entorno de datos del titular de la tarjeta o que transmiten datos del titular de la tarjeta, cambie TODOS los valores predeterminados proporcionados por los proveedores de tecnología inalámbrica al momento de la instalación, incluidas, a modo de ejemplo, las claves de cifrado inalámbricas predeterminadas, las contraseñas y las cadenas comunitarias SNMP (protocolo simple de administración de red).</t>
    </r>
  </si>
  <si>
    <r>
      <t xml:space="preserve">Status
</t>
    </r>
    <r>
      <rPr>
        <b/>
        <i/>
        <sz val="10"/>
        <rFont val="Arial"/>
        <family val="2"/>
      </rPr>
      <t>Please enter "yes" 
if fully compliant with the requirement</t>
    </r>
  </si>
  <si>
    <r>
      <rPr>
        <b/>
        <sz val="9"/>
        <color rgb="FF000000"/>
        <rFont val="Arial"/>
        <family val="2"/>
      </rPr>
      <t>3.1</t>
    </r>
    <r>
      <rPr>
        <sz val="9"/>
        <color rgb="FF000000"/>
        <rFont val="Arial"/>
        <family val="2"/>
      </rPr>
      <t xml:space="preserve"> Almacene la menor cantidad posible de datos del titular de la tarjeta implementando políticas, procedimientos y procesos de retención y eliminación de datos que incluyan, al menos, las siguientes opciones para el almacenamiento de CHD (datos del titular de la tarjeta):</t>
    </r>
    <r>
      <rPr>
        <sz val="9"/>
        <color rgb="FF000000"/>
        <rFont val="Arial"/>
        <family val="2"/>
      </rPr>
      <t xml:space="preserve">
•  Limitar la cantidad de almacenamiento de datos y el tiempo de retención a lo que requieren los requisitos legales, reguladores y/o comerciales</t>
    </r>
    <r>
      <rPr>
        <sz val="9"/>
        <color rgb="FF000000"/>
        <rFont val="Arial"/>
        <family val="2"/>
      </rPr>
      <t xml:space="preserve">
•  Requisitos de retención específicos para los datos del titular de la tarjeta</t>
    </r>
    <r>
      <rPr>
        <sz val="9"/>
        <color rgb="FF000000"/>
        <rFont val="Arial"/>
        <family val="2"/>
      </rPr>
      <t xml:space="preserve">
•  Procesos para la eliminación segura de datos cuando ya no sean necesarios</t>
    </r>
    <r>
      <rPr>
        <sz val="9"/>
        <color rgb="FF000000"/>
        <rFont val="Arial"/>
        <family val="2"/>
      </rPr>
      <t xml:space="preserve">
•  Un proceso trimestral para la identificación y eliminación segura de los datos del titular de la tarjeta almacenados que excede la retención definida.</t>
    </r>
  </si>
  <si>
    <r>
      <rPr>
        <b/>
        <sz val="9"/>
        <color rgb="FF000000"/>
        <rFont val="Arial"/>
        <family val="2"/>
      </rPr>
      <t xml:space="preserve">3.2.1 </t>
    </r>
    <r>
      <rPr>
        <sz val="9"/>
        <color rgb="FF000000"/>
        <rFont val="Arial"/>
        <family val="2"/>
      </rPr>
      <t>No almacene contenido completo de ninguna pista (de la banda magnética ubicada en el reverso de la tarjeta, datos equivalentes que están en un chip o en cualquier otro dispositivo) después de la autorización.</t>
    </r>
    <r>
      <rPr>
        <sz val="9"/>
        <color rgb="FF000000"/>
        <rFont val="Arial"/>
        <family val="2"/>
      </rPr>
      <t xml:space="preserve"> </t>
    </r>
    <r>
      <rPr>
        <sz val="9"/>
        <color rgb="FF000000"/>
        <rFont val="Arial"/>
        <family val="2"/>
      </rPr>
      <t>Estos datos se denominan alternativamente, pista completa, pista, pista 1, pista 2 y datos de banda magnética.</t>
    </r>
    <r>
      <rPr>
        <b/>
        <i/>
        <sz val="9"/>
        <color rgb="FF000000"/>
        <rFont val="Arial"/>
        <family val="2"/>
      </rPr>
      <t xml:space="preserve">
Nota:</t>
    </r>
    <r>
      <rPr>
        <i/>
        <sz val="9"/>
        <color rgb="FF000000"/>
        <rFont val="Arial"/>
        <family val="2"/>
      </rPr>
      <t xml:space="preserve"> </t>
    </r>
    <r>
      <rPr>
        <i/>
        <sz val="9"/>
        <color rgb="FF000000"/>
        <rFont val="Arial"/>
        <family val="2"/>
      </rPr>
      <t>En el transcurso normal de los negocios, es posible que se deban retener los siguientes elementos de datos d</t>
    </r>
    <r>
      <rPr>
        <i/>
        <sz val="9"/>
        <color rgb="FF000000"/>
        <rFont val="Arial"/>
        <family val="2"/>
      </rPr>
      <t>e la banda magnética:</t>
    </r>
    <r>
      <rPr>
        <i/>
        <sz val="9"/>
        <color rgb="FF000000"/>
        <rFont val="Arial"/>
        <family val="2"/>
      </rPr>
      <t xml:space="preserve"> </t>
    </r>
    <r>
      <rPr>
        <i/>
        <sz val="9"/>
        <color rgb="FF000000"/>
        <rFont val="Arial"/>
        <family val="2"/>
      </rPr>
      <t xml:space="preserve">
•  El nombre del titular de tarjeta </t>
    </r>
    <r>
      <rPr>
        <i/>
        <sz val="9"/>
        <color rgb="FF000000"/>
        <rFont val="Arial"/>
        <family val="2"/>
      </rPr>
      <t xml:space="preserve">
•  Número de cuenta principal (PAN) </t>
    </r>
    <r>
      <rPr>
        <i/>
        <sz val="9"/>
        <color rgb="FF000000"/>
        <rFont val="Arial"/>
        <family val="2"/>
      </rPr>
      <t xml:space="preserve">
•  Fecha de vencimiento </t>
    </r>
    <r>
      <rPr>
        <i/>
        <sz val="9"/>
        <color rgb="FF000000"/>
        <rFont val="Arial"/>
        <family val="2"/>
      </rPr>
      <t xml:space="preserve">
•  Código de servicio </t>
    </r>
    <r>
      <rPr>
        <i/>
        <sz val="9"/>
        <color rgb="FF000000"/>
        <rFont val="Arial"/>
        <family val="2"/>
      </rPr>
      <t xml:space="preserve">
Para minimizar el riesgo, almacene solamente estos elementos de datos según sea necesario para el negocio.</t>
    </r>
  </si>
  <si>
    <r>
      <rPr>
        <b/>
        <sz val="9"/>
        <color rgb="FF000000"/>
        <rFont val="Arial"/>
        <family val="2"/>
      </rPr>
      <t xml:space="preserve">3.2 </t>
    </r>
    <r>
      <rPr>
        <sz val="9"/>
        <color rgb="FF000000"/>
        <rFont val="Arial"/>
        <family val="2"/>
      </rPr>
      <t>No almacene datos confidenciales de autenticación después de recibir la autorización (aun cuando estén cifrados).</t>
    </r>
    <r>
      <rPr>
        <sz val="9"/>
        <color rgb="FF000000"/>
        <rFont val="Arial"/>
        <family val="2"/>
      </rPr>
      <t xml:space="preserve"> </t>
    </r>
    <r>
      <rPr>
        <sz val="9"/>
        <color rgb="FF000000"/>
        <rFont val="Arial"/>
        <family val="2"/>
      </rPr>
      <t>Si se reciben datos de autenticación confidenciales, convierta todos los datos en irrecuperables al finalizar el proceso de autorización.</t>
    </r>
    <r>
      <rPr>
        <sz val="9"/>
        <color rgb="FF000000"/>
        <rFont val="Arial"/>
        <family val="2"/>
      </rPr>
      <t xml:space="preserve">
Es posible que los emisores de tarjetas y las empresas que respaldan los servicios de emisión almacenen datos de autenticación confidenciales en los siguientes casos:</t>
    </r>
    <r>
      <rPr>
        <sz val="9"/>
        <color rgb="FF000000"/>
        <rFont val="Arial"/>
        <family val="2"/>
      </rPr>
      <t xml:space="preserve">
•  Existe una justificación comercial y </t>
    </r>
    <r>
      <rPr>
        <sz val="9"/>
        <color rgb="FF000000"/>
        <rFont val="Arial"/>
        <family val="2"/>
      </rPr>
      <t xml:space="preserve">
•  Los datos se almacenan de forma segura.</t>
    </r>
    <r>
      <rPr>
        <sz val="9"/>
        <color rgb="FF000000"/>
        <rFont val="Arial"/>
        <family val="2"/>
      </rPr>
      <t xml:space="preserve">
Los datos confidenciales de autenticación incluyen los datos mencionados en los requisitos 3.2.1 a 3.2.3, establecidos a continuación:</t>
    </r>
  </si>
  <si>
    <r>
      <rPr>
        <b/>
        <sz val="9"/>
        <color rgb="FF000000"/>
        <rFont val="Arial"/>
        <family val="2"/>
      </rPr>
      <t>3.4</t>
    </r>
    <r>
      <rPr>
        <sz val="9"/>
        <color rgb="FF000000"/>
        <rFont val="Arial"/>
        <family val="2"/>
      </rPr>
      <t>Convierta el PAN (número de cuenta principal) en ilegible en cualquier lugar donde se almacene (incluidos los datos que se almacenen en medios digitales portátiles, en medios de copia de seguridad y en registros) utilizando cualquiera de los siguientes métodos:</t>
    </r>
    <r>
      <rPr>
        <sz val="9"/>
        <color rgb="FF000000"/>
        <rFont val="Arial"/>
        <family val="2"/>
      </rPr>
      <t xml:space="preserve">
• Hashes unidireccionales basados en una criptografía sólida, (el hash debe ser todo el PAN)</t>
    </r>
    <r>
      <rPr>
        <sz val="9"/>
        <color rgb="FF000000"/>
        <rFont val="Arial"/>
        <family val="2"/>
      </rPr>
      <t xml:space="preserve">
•  Truncamiento (el hashing no puede ser utilizado para reemplazar el segmento truncado del PAN)</t>
    </r>
    <r>
      <rPr>
        <sz val="9"/>
        <color rgb="FF000000"/>
        <rFont val="Arial"/>
        <family val="2"/>
      </rPr>
      <t xml:space="preserve">
•  Token de índice y ensambladores (los ensambladores se deben almacenar de forma segura)</t>
    </r>
    <r>
      <rPr>
        <sz val="9"/>
        <color rgb="FF000000"/>
        <rFont val="Arial"/>
        <family val="2"/>
      </rPr>
      <t xml:space="preserve">
•  Criptografía sólida con procesos y procedimientos de gestión de claves relacionados.</t>
    </r>
    <r>
      <rPr>
        <b/>
        <i/>
        <sz val="9"/>
        <color rgb="FF000000"/>
        <rFont val="Arial"/>
        <family val="2"/>
      </rPr>
      <t xml:space="preserve">
Nota:</t>
    </r>
    <r>
      <rPr>
        <i/>
        <sz val="9"/>
        <color rgb="FF000000"/>
        <rFont val="Arial"/>
        <family val="2"/>
      </rPr>
      <t xml:space="preserve"> </t>
    </r>
    <r>
      <rPr>
        <i/>
        <sz val="9"/>
        <color rgb="FF000000"/>
        <rFont val="Arial"/>
        <family val="2"/>
      </rPr>
      <t>Para una persona malintencionada sería relativamente fácil reconstruir el PAN original si tiene acceso tanto a la versión truncada como a la versión en valores hash de un PAN.</t>
    </r>
    <r>
      <rPr>
        <i/>
        <sz val="9"/>
        <color rgb="FF000000"/>
        <rFont val="Arial"/>
        <family val="2"/>
      </rPr>
      <t xml:space="preserve"> </t>
    </r>
    <r>
      <rPr>
        <i/>
        <sz val="9"/>
        <color rgb="FF000000"/>
        <rFont val="Arial"/>
        <family val="2"/>
      </rPr>
      <t>Si el entorno de una entidad tiene versiones en valores hash y truncadas del mismo PAN, se deben implementar controles adicionales para asegurar que las versiones en valores hash y truncadas no se puedan correlacionar para reconstruir el PAN original.</t>
    </r>
  </si>
  <si>
    <r>
      <rPr>
        <b/>
        <sz val="9"/>
        <color rgb="FF000000"/>
        <rFont val="Arial"/>
        <family val="2"/>
      </rPr>
      <t xml:space="preserve">5.2 </t>
    </r>
    <r>
      <rPr>
        <sz val="9"/>
        <color rgb="FF000000"/>
        <rFont val="Arial"/>
        <family val="2"/>
      </rPr>
      <t>Asegúrese de que los mecanismos de antivirus cumplan con lo siguiente:</t>
    </r>
    <r>
      <rPr>
        <sz val="9"/>
        <color rgb="FF000000"/>
        <rFont val="Arial"/>
        <family val="2"/>
      </rPr>
      <t xml:space="preserve">
•  Se mantienen actualizados, </t>
    </r>
    <r>
      <rPr>
        <sz val="9"/>
        <color rgb="FF000000"/>
        <rFont val="Arial"/>
        <family val="2"/>
      </rPr>
      <t xml:space="preserve">
•  Realizar escaneos periódicos</t>
    </r>
    <r>
      <rPr>
        <sz val="9"/>
        <color rgb="FF000000"/>
        <rFont val="Arial"/>
        <family val="2"/>
      </rPr>
      <t xml:space="preserve">
•  Generar registros de auditoría que se retienen según el Requisito 10.7. de la PCI DSS.</t>
    </r>
  </si>
  <si>
    <r>
      <rPr>
        <b/>
        <sz val="9"/>
        <color rgb="FF000000"/>
        <rFont val="Arial"/>
        <family val="2"/>
      </rPr>
      <t>6.3</t>
    </r>
    <r>
      <rPr>
        <sz val="9"/>
        <color rgb="FF000000"/>
        <rFont val="Arial"/>
        <family val="2"/>
      </rPr>
      <t xml:space="preserve"> Desarrolle aplicaciones de software internas y externas (incluso acceso administrativo a aplicaciones basado en web) de manera segura y de la siguiente manera:</t>
    </r>
    <r>
      <rPr>
        <sz val="9"/>
        <color rgb="FF000000"/>
        <rFont val="Arial"/>
        <family val="2"/>
      </rPr>
      <t xml:space="preserve">
•  De conformidad con la PCI DSS (por ejemplo, la autenticación segura y el inicio de sesión)</t>
    </r>
    <r>
      <rPr>
        <sz val="9"/>
        <color rgb="FF000000"/>
        <rFont val="Arial"/>
        <family val="2"/>
      </rPr>
      <t xml:space="preserve">
•  Basado en las normas de la industria y/o las mejores prácticas.</t>
    </r>
    <r>
      <rPr>
        <sz val="9"/>
        <color rgb="FF000000"/>
        <rFont val="Arial"/>
        <family val="2"/>
      </rPr>
      <t xml:space="preserve">
•  Incorporación de seguridad de la información en todo el ciclo de vida de desarrollo del software </t>
    </r>
    <r>
      <rPr>
        <b/>
        <i/>
        <sz val="9"/>
        <color rgb="FF000000"/>
        <rFont val="Arial"/>
        <family val="2"/>
      </rPr>
      <t xml:space="preserve">
Nota</t>
    </r>
    <r>
      <rPr>
        <i/>
        <sz val="9"/>
        <color rgb="FF000000"/>
        <rFont val="Arial"/>
        <family val="2"/>
      </rPr>
      <t>:</t>
    </r>
    <r>
      <rPr>
        <i/>
        <sz val="9"/>
        <color rgb="FF000000"/>
        <rFont val="Arial"/>
        <family val="2"/>
      </rPr>
      <t xml:space="preserve"> </t>
    </r>
    <r>
      <rPr>
        <i/>
        <sz val="9"/>
        <color rgb="FF000000"/>
        <rFont val="Arial"/>
        <family val="2"/>
      </rPr>
      <t>Esto rige para todos los software desarrollados internamente y para todos los software personalizados desarrollados externamente.</t>
    </r>
  </si>
  <si>
    <r>
      <rPr>
        <b/>
        <sz val="9"/>
        <color rgb="FF000000"/>
        <rFont val="Arial"/>
        <family val="2"/>
      </rPr>
      <t xml:space="preserve">6.3.2 </t>
    </r>
    <r>
      <rPr>
        <sz val="9"/>
        <color rgb="FF000000"/>
        <rFont val="Arial"/>
        <family val="2"/>
      </rPr>
      <t>Revise el código personalizado antes de enviarlo a producción o de ponerlo a disposición de los clientes a fin de identificar posibles vulnerabilidades en la codificación (mediante procesos manuales o automáticos) y que incluya, al menos, lo siguiente:</t>
    </r>
    <r>
      <rPr>
        <sz val="9"/>
        <color rgb="FF000000"/>
        <rFont val="Arial"/>
        <family val="2"/>
      </rPr>
      <t xml:space="preserve">
•  La revisión de los cambios en los códigos está a cargo de personas que no hayan creado el código y que tengan conocimiento de técnicas de revisión de código y prácticas d</t>
    </r>
    <r>
      <rPr>
        <sz val="9"/>
        <color rgb="FF000000"/>
        <rFont val="Arial"/>
        <family val="2"/>
      </rPr>
      <t>e codificación segura.</t>
    </r>
    <r>
      <rPr>
        <sz val="9"/>
        <color rgb="FF000000"/>
        <rFont val="Arial"/>
        <family val="2"/>
      </rPr>
      <t xml:space="preserve">
•  Las revisiones de código garantizan que el código se desarrolla de acuerdo con las directrices de codificación segura</t>
    </r>
    <r>
      <rPr>
        <sz val="9"/>
        <color rgb="FF000000"/>
        <rFont val="Arial"/>
        <family val="2"/>
      </rPr>
      <t xml:space="preserve">
•  Se implementan las correcciones adecuadas antes de su lanzamiento.</t>
    </r>
    <r>
      <rPr>
        <sz val="9"/>
        <color rgb="FF000000"/>
        <rFont val="Arial"/>
        <family val="2"/>
      </rPr>
      <t xml:space="preserve">
•  La gerencia revisa y aprueba los resultados de la revisión de códigos antes del lanzamiento.</t>
    </r>
    <r>
      <rPr>
        <b/>
        <i/>
        <sz val="9"/>
        <color rgb="FF000000"/>
        <rFont val="Arial"/>
        <family val="2"/>
      </rPr>
      <t xml:space="preserve">
Nota</t>
    </r>
    <r>
      <rPr>
        <i/>
        <sz val="9"/>
        <color rgb="FF000000"/>
        <rFont val="Arial"/>
        <family val="2"/>
      </rPr>
      <t>:</t>
    </r>
    <r>
      <rPr>
        <i/>
        <sz val="9"/>
        <color rgb="FF000000"/>
        <rFont val="Arial"/>
        <family val="2"/>
      </rPr>
      <t xml:space="preserve"> </t>
    </r>
    <r>
      <rPr>
        <i/>
        <sz val="9"/>
        <color rgb="FF000000"/>
        <rFont val="Arial"/>
        <family val="2"/>
      </rPr>
      <t>Este requisito de revisión de códigos se aplica a todos los códigos personalizados (tanto internos como públicos) como parte del ciclo de vida de desarrollo del sistema.</t>
    </r>
    <r>
      <rPr>
        <i/>
        <sz val="9"/>
        <color rgb="FF000000"/>
        <rFont val="Arial"/>
        <family val="2"/>
      </rPr>
      <t xml:space="preserve"> </t>
    </r>
    <r>
      <rPr>
        <i/>
        <sz val="9"/>
        <color rgb="FF000000"/>
        <rFont val="Arial"/>
        <family val="2"/>
      </rPr>
      <t>Las revisiones de los códigos pueden ser realizadas por terceros</t>
    </r>
    <r>
      <rPr>
        <i/>
        <sz val="9"/>
        <color rgb="FF000000"/>
        <rFont val="Arial"/>
        <family val="2"/>
      </rPr>
      <t xml:space="preserve"> o por personal interno con conocimiento.</t>
    </r>
    <r>
      <rPr>
        <i/>
        <sz val="9"/>
        <color rgb="FF000000"/>
        <rFont val="Arial"/>
        <family val="2"/>
      </rPr>
      <t xml:space="preserve"> </t>
    </r>
    <r>
      <rPr>
        <i/>
        <sz val="9"/>
        <color rgb="FF000000"/>
        <rFont val="Arial"/>
        <family val="2"/>
      </rPr>
      <t>Las aplicaciones web también están sujetas a controles adicionales a los efectos de tratar las amenazas continuas y vulnerabilidades después de la implementación, conforme al Requisito 6.6 de las PCI DSS.</t>
    </r>
  </si>
  <si>
    <r>
      <rPr>
        <b/>
        <i/>
        <sz val="9"/>
        <color rgb="FF000000"/>
        <rFont val="Arial"/>
        <family val="2"/>
      </rPr>
      <t>Nota:</t>
    </r>
    <r>
      <rPr>
        <i/>
        <sz val="9"/>
        <color rgb="FF000000"/>
        <rFont val="Arial"/>
        <family val="2"/>
      </rPr>
      <t xml:space="preserve"> </t>
    </r>
    <r>
      <rPr>
        <i/>
        <sz val="9"/>
        <color rgb="FF000000"/>
        <rFont val="Arial"/>
        <family val="2"/>
      </rPr>
      <t>Los Requisitos 6.5.1 al 6.5.6, que se describen a continuación, rigen para todas las aplicaciones de pago (internas o externas).</t>
    </r>
  </si>
  <si>
    <r>
      <rPr>
        <b/>
        <sz val="9"/>
        <color rgb="FF000000"/>
        <rFont val="Arial"/>
        <family val="2"/>
      </rPr>
      <t xml:space="preserve">7.1.1 </t>
    </r>
    <r>
      <rPr>
        <sz val="9"/>
        <color rgb="FF000000"/>
        <rFont val="Arial"/>
        <family val="2"/>
      </rPr>
      <t>Defina las necesidades de acceso de cada función, incluso lo siguiente:</t>
    </r>
    <r>
      <rPr>
        <sz val="9"/>
        <color rgb="FF000000"/>
        <rFont val="Arial"/>
        <family val="2"/>
      </rPr>
      <t xml:space="preserve">
•  Componentes del sistema y recursos de datos que cada función necesita para acceder a su función laboral</t>
    </r>
    <r>
      <rPr>
        <sz val="9"/>
        <color rgb="FF000000"/>
        <rFont val="Arial"/>
        <family val="2"/>
      </rPr>
      <t xml:space="preserve">
•  Nivel de privilegio necesario (por ejemplo, usuario, administrador, etc.)</t>
    </r>
    <r>
      <rPr>
        <sz val="9"/>
        <color rgb="FF000000"/>
        <rFont val="Arial"/>
        <family val="2"/>
      </rPr>
      <t xml:space="preserve"> </t>
    </r>
    <r>
      <rPr>
        <sz val="9"/>
        <color rgb="FF000000"/>
        <rFont val="Arial"/>
        <family val="2"/>
      </rPr>
      <t>para acceder a los recursos.</t>
    </r>
  </si>
  <si>
    <r>
      <rPr>
        <b/>
        <sz val="9"/>
        <color rgb="FF000000"/>
        <rFont val="Arial"/>
        <family val="2"/>
      </rPr>
      <t>8.2</t>
    </r>
    <r>
      <rPr>
        <sz val="9"/>
        <color rgb="FF000000"/>
        <rFont val="Arial"/>
        <family val="2"/>
      </rPr>
      <t xml:space="preserve"> Además de asignar una ID exclusiva, asegúrese de que haya una correcta administración de autenticación de usuarios para usuarios no consumidores y administradores en todos los componentes del sistema y que se use, al menos, uno de los siguientes métodos para autenticar todos los usuarios:</t>
    </r>
    <r>
      <rPr>
        <sz val="9"/>
        <color rgb="FF000000"/>
        <rFont val="Arial"/>
        <family val="2"/>
      </rPr>
      <t xml:space="preserve">
•  Algo que usted sabe, como una contraseña o frase de acceso</t>
    </r>
    <r>
      <rPr>
        <sz val="9"/>
        <color rgb="FF000000"/>
        <rFont val="Arial"/>
        <family val="2"/>
      </rPr>
      <t xml:space="preserve">
•  Algo que usted tiene, como un dispositivo token o tarjeta inteligente</t>
    </r>
    <r>
      <rPr>
        <sz val="9"/>
        <color rgb="FF000000"/>
        <rFont val="Arial"/>
        <family val="2"/>
      </rPr>
      <t xml:space="preserve">
•  Algo que usted es, como un sistema biométrico.</t>
    </r>
  </si>
  <si>
    <r>
      <rPr>
        <b/>
        <sz val="9"/>
        <color rgb="FF000000"/>
        <rFont val="Arial"/>
        <family val="2"/>
      </rPr>
      <t>8.5</t>
    </r>
    <r>
      <rPr>
        <sz val="9"/>
        <color rgb="FF000000"/>
        <rFont val="Arial"/>
        <family val="2"/>
      </rPr>
      <t xml:space="preserve"> No use ID ni contraseñas de grupo, compartidas ni genéricas, ni otros métodos de autenticación de la siguiente manera:</t>
    </r>
    <r>
      <rPr>
        <sz val="9"/>
        <color rgb="FF000000"/>
        <rFont val="Arial"/>
        <family val="2"/>
      </rPr>
      <t xml:space="preserve">
•  Las ID de usuario genéricas se deben desactivar o eliminar.</t>
    </r>
    <r>
      <rPr>
        <sz val="9"/>
        <color rgb="FF000000"/>
        <rFont val="Arial"/>
        <family val="2"/>
      </rPr>
      <t xml:space="preserve">
•  No existen ID de usuario compartidas para realizar actividades de administración del sistema y demás funciones críticas.</t>
    </r>
    <r>
      <rPr>
        <sz val="9"/>
        <color rgb="FF000000"/>
        <rFont val="Arial"/>
        <family val="2"/>
      </rPr>
      <t xml:space="preserve">
•  Las ID de usuario compartidas y genéricas no se utilizan para administrar componentes del sistema.</t>
    </r>
  </si>
  <si>
    <r>
      <rPr>
        <b/>
        <sz val="9"/>
        <color rgb="FF000000"/>
        <rFont val="Arial"/>
        <family val="2"/>
      </rPr>
      <t>8.6</t>
    </r>
    <r>
      <rPr>
        <sz val="9"/>
        <color rgb="FF000000"/>
        <rFont val="Arial"/>
        <family val="2"/>
      </rPr>
      <t xml:space="preserve"> Si se utilizan otros mecanismos de autenticación (por ejemplo, tokens de seguridad físicos o lógicos, tarjetas inteligentes, certificados, etc.), el uso de estos mecanismos se debe asignar de la siguiente manera:</t>
    </r>
    <r>
      <rPr>
        <sz val="9"/>
        <color rgb="FF000000"/>
        <rFont val="Arial"/>
        <family val="2"/>
      </rPr>
      <t xml:space="preserve">
•  Los mecanismos de autenticación se deben asignar a una sola cuenta y no compartirlos entre varias.</t>
    </r>
    <r>
      <rPr>
        <sz val="9"/>
        <color rgb="FF000000"/>
        <rFont val="Arial"/>
        <family val="2"/>
      </rPr>
      <t xml:space="preserve">
•  Se deben implementar controles físicos y lógicos para garantizar que solo la cuenta deseada usa esos mecanismos para acceder.</t>
    </r>
    <r>
      <rPr>
        <sz val="9"/>
        <color rgb="FF000000"/>
        <rFont val="Arial"/>
        <family val="2"/>
      </rPr>
      <t xml:space="preserve"> </t>
    </r>
  </si>
  <si>
    <r>
      <rPr>
        <b/>
        <sz val="9"/>
        <color rgb="FF000000"/>
        <rFont val="Arial"/>
        <family val="2"/>
      </rPr>
      <t>8.7</t>
    </r>
    <r>
      <rPr>
        <sz val="9"/>
        <color rgb="FF000000"/>
        <rFont val="Arial"/>
        <family val="2"/>
      </rPr>
      <t xml:space="preserve"> Se restringen todos los accesos a cualquier base de datos que contenga datos del titular de la tarjeta (que incluye acceso por parte de</t>
    </r>
    <r>
      <rPr>
        <sz val="9"/>
        <color rgb="FF000000"/>
        <rFont val="Arial"/>
        <family val="2"/>
      </rPr>
      <t xml:space="preserve"> aplicaciones, administradores y todos los otros usuarios) de la siguiente manera:</t>
    </r>
    <r>
      <rPr>
        <sz val="9"/>
        <color rgb="FF000000"/>
        <rFont val="Arial"/>
        <family val="2"/>
      </rPr>
      <t xml:space="preserve">
•  Todo acceso, consultas y acciones de usuario en las bases de datos se realizan, únicamente, mediante métodos programáticos.</t>
    </r>
    <r>
      <rPr>
        <sz val="9"/>
        <color rgb="FF000000"/>
        <rFont val="Arial"/>
        <family val="2"/>
      </rPr>
      <t xml:space="preserve">
•  Solo los administradores de la base de datos pueden acceder directamente a las bases de datos o realizar consultas en estas.</t>
    </r>
    <r>
      <rPr>
        <sz val="9"/>
        <color rgb="FF000000"/>
        <rFont val="Arial"/>
        <family val="2"/>
      </rPr>
      <t xml:space="preserve">
•  Solo las aplicaciones pueden usar las ID de aplicaciones para las aplicaciones de base de datos (no las pueden usar los usuarios ni otros procesos que no pertenezcan a la aplicación).</t>
    </r>
  </si>
  <si>
    <r>
      <rPr>
        <b/>
        <sz val="9"/>
        <color rgb="FF000000"/>
        <rFont val="Arial"/>
        <family val="2"/>
      </rPr>
      <t>9.2</t>
    </r>
    <r>
      <rPr>
        <sz val="9"/>
        <color rgb="FF000000"/>
        <rFont val="Arial"/>
        <family val="2"/>
      </rPr>
      <t xml:space="preserve"> Desarrolle procedimientos que permitan distinguir, fácilmente, a los empleados y a los visitantes, de la siguiente manera:</t>
    </r>
    <r>
      <rPr>
        <sz val="9"/>
        <color rgb="FF000000"/>
        <rFont val="Arial"/>
        <family val="2"/>
      </rPr>
      <t xml:space="preserve">
•  Identificación del personal local y los visitantes (por ejemplo, la asignación de tarjetas de identificación)</t>
    </r>
    <r>
      <rPr>
        <sz val="9"/>
        <color rgb="FF000000"/>
        <rFont val="Arial"/>
        <family val="2"/>
      </rPr>
      <t xml:space="preserve">
•  Cambios en los requisitos de acceso</t>
    </r>
    <r>
      <rPr>
        <sz val="9"/>
        <color rgb="FF000000"/>
        <rFont val="Arial"/>
        <family val="2"/>
      </rPr>
      <t xml:space="preserve">
•  Revocación o despido del personal local y la identificación vencida de los visitantes (como las tarjetas de identificación).</t>
    </r>
  </si>
  <si>
    <r>
      <rPr>
        <b/>
        <sz val="9"/>
        <color rgb="FF000000"/>
        <rFont val="Arial"/>
        <family val="2"/>
      </rPr>
      <t>9.3</t>
    </r>
    <r>
      <rPr>
        <sz val="9"/>
        <color rgb="FF000000"/>
        <rFont val="Arial"/>
        <family val="2"/>
      </rPr>
      <t xml:space="preserve"> Controle el acceso físico de los empleados a las áreas confidenciales de la siguiente manera:</t>
    </r>
    <r>
      <rPr>
        <sz val="9"/>
        <color rgb="FF000000"/>
        <rFont val="Arial"/>
        <family val="2"/>
      </rPr>
      <t xml:space="preserve">
•  El acceso se debe autorizar y basar en el trabajo de cada persona.</t>
    </r>
    <r>
      <rPr>
        <sz val="9"/>
        <color rgb="FF000000"/>
        <rFont val="Arial"/>
        <family val="2"/>
      </rPr>
      <t xml:space="preserve">
•  El acceso se debe cancelar inmediatamente después de finalizar el trabajo, y todos los mecanismos de acceso físico, como claves, tarjetas de acceso, se deben devolver o desactivar.</t>
    </r>
  </si>
  <si>
    <r>
      <rPr>
        <b/>
        <sz val="9"/>
        <color rgb="FF000000"/>
        <rFont val="Arial"/>
        <family val="2"/>
      </rPr>
      <t>10.6.1</t>
    </r>
    <r>
      <rPr>
        <sz val="9"/>
        <color rgb="FF000000"/>
        <rFont val="Arial"/>
        <family val="2"/>
      </rPr>
      <t xml:space="preserve"> Revise las siguientes opciones, al menos, una vez al día:</t>
    </r>
    <r>
      <rPr>
        <sz val="9"/>
        <color rgb="FF000000"/>
        <rFont val="Arial"/>
        <family val="2"/>
      </rPr>
      <t xml:space="preserve">
• Todos los eventos de seguridad</t>
    </r>
    <r>
      <rPr>
        <sz val="9"/>
        <color rgb="FF000000"/>
        <rFont val="Arial"/>
        <family val="2"/>
      </rPr>
      <t xml:space="preserve">
•  Registros de todos los componentes del sistema que almacenan, procesan o CHD y/o SAD</t>
    </r>
    <r>
      <rPr>
        <sz val="9"/>
        <color rgb="FF000000"/>
        <rFont val="Arial"/>
        <family val="2"/>
      </rPr>
      <t xml:space="preserve">
•  Registros de todos los componentes críticos del sistema</t>
    </r>
    <r>
      <rPr>
        <sz val="9"/>
        <color rgb="FF000000"/>
        <rFont val="Arial"/>
        <family val="2"/>
      </rPr>
      <t xml:space="preserve">
•  Registros de todos los servidores y componentes del sistema que realizan funciones de seguridad (por ejemplo, firewalls, sistemas de detección de intrusos/sistemas de prevención de intrusión (IDS/IPS), servidores de autenticación, servidores de redirección de comercio electrónico, etc.)</t>
    </r>
  </si>
  <si>
    <r>
      <rPr>
        <b/>
        <sz val="9"/>
        <color rgb="FF000000"/>
        <rFont val="Arial"/>
        <family val="2"/>
      </rPr>
      <t xml:space="preserve">10.6.2 </t>
    </r>
    <r>
      <rPr>
        <sz val="9"/>
        <color rgb="FF000000"/>
        <rFont val="Arial"/>
        <family val="2"/>
      </rPr>
      <t>Revise los registros de todos los demás componentes del sistema periódicamente, de conformidad con la política y la estrategia de gestión de ries</t>
    </r>
    <r>
      <rPr>
        <sz val="9"/>
        <color rgb="FF000000"/>
        <rFont val="Arial"/>
        <family val="2"/>
      </rPr>
      <t>gos de la organización y según lo especificado en la evaluación anual de riesgos de la organización.</t>
    </r>
    <r>
      <rPr>
        <sz val="9"/>
        <color rgb="FF000000"/>
        <rFont val="Arial"/>
        <family val="2"/>
      </rPr>
      <t xml:space="preserve"> </t>
    </r>
  </si>
  <si>
    <r>
      <rPr>
        <b/>
        <sz val="9"/>
        <color rgb="FF000000"/>
        <rFont val="Arial"/>
        <family val="2"/>
      </rPr>
      <t xml:space="preserve">10.6.3 </t>
    </r>
    <r>
      <rPr>
        <sz val="9"/>
        <color rgb="FF000000"/>
        <rFont val="Arial"/>
        <family val="2"/>
      </rPr>
      <t>Realice un seguimiento de las excepciones y anomalías detectadas en el proceso de revisión.</t>
    </r>
  </si>
  <si>
    <r>
      <rPr>
        <b/>
        <sz val="9"/>
        <color rgb="FF000000"/>
        <rFont val="Arial"/>
        <family val="2"/>
      </rPr>
      <t>11.1</t>
    </r>
    <r>
      <rPr>
        <sz val="9"/>
        <color rgb="FF000000"/>
        <rFont val="Arial"/>
        <family val="2"/>
      </rPr>
      <t xml:space="preserve"> Implemente procesos para determinar la presencia de puntos de acceso inalámbrico (802.11), detecte e identifique, trimestralmente, todos los puntos de acceso inalámbricos autorizados y no autorizados.</t>
    </r>
    <r>
      <rPr>
        <b/>
        <i/>
        <sz val="9"/>
        <color rgb="FF000000"/>
        <rFont val="Arial"/>
        <family val="2"/>
      </rPr>
      <t xml:space="preserve">
Nota:</t>
    </r>
    <r>
      <rPr>
        <i/>
        <sz val="9"/>
        <color rgb="FF000000"/>
        <rFont val="Arial"/>
        <family val="2"/>
      </rPr>
      <t xml:space="preserve"> </t>
    </r>
    <r>
      <rPr>
        <i/>
        <sz val="9"/>
        <color rgb="FF000000"/>
        <rFont val="Arial"/>
        <family val="2"/>
      </rPr>
      <t>Los métodos que se pueden utilizar en este proceso incluyen, entre otros, análisis de redes inalámbricas, inspecciones lógicas/físicas de los componentes y de la infraestructura del sistema, NAC (control de acceso a la red) o IDS/IPS (sistemas de intrusión-detección y sistemas de intrusión-prevención) inalámbricos.</t>
    </r>
    <r>
      <rPr>
        <i/>
        <sz val="9"/>
        <color rgb="FF000000"/>
        <rFont val="Arial"/>
        <family val="2"/>
      </rPr>
      <t xml:space="preserve">  </t>
    </r>
    <r>
      <rPr>
        <i/>
        <sz val="9"/>
        <color rgb="FF000000"/>
        <rFont val="Arial"/>
        <family val="2"/>
      </rPr>
      <t>Independientemente de los métodos utilizados, deben ser suficientes para detectar e identificar tanto los dispositivos no autorizados como los autorizados.</t>
    </r>
  </si>
  <si>
    <r>
      <rPr>
        <b/>
        <sz val="9"/>
        <color rgb="FF000000"/>
        <rFont val="Arial"/>
        <family val="2"/>
      </rPr>
      <t xml:space="preserve">12.2 </t>
    </r>
    <r>
      <rPr>
        <sz val="9"/>
        <color rgb="FF000000"/>
        <rFont val="Arial"/>
        <family val="2"/>
      </rPr>
      <t>Implemente un proceso de evaluación de riesgos que cumpla con lo siguiente:</t>
    </r>
    <r>
      <rPr>
        <sz val="9"/>
        <color rgb="FF000000"/>
        <rFont val="Arial"/>
        <family val="2"/>
      </rPr>
      <t xml:space="preserve">
•  Se realiza al menos anualmente y tras cambios significativos en el entorno (por ejemplo, adquisición, fusión, traslado, etc.),</t>
    </r>
    <r>
      <rPr>
        <sz val="9"/>
        <color rgb="FF000000"/>
        <rFont val="Arial"/>
        <family val="2"/>
      </rPr>
      <t xml:space="preserve">
•  Identifica los activos críticos, las amenazas y las vulnerabilidades, y</t>
    </r>
    <r>
      <rPr>
        <sz val="9"/>
        <color rgb="FF000000"/>
        <rFont val="Arial"/>
        <family val="2"/>
      </rPr>
      <t xml:space="preserve">
•  Los resultados en un análisis de riesgo formal y documentado.</t>
    </r>
    <r>
      <rPr>
        <i/>
        <sz val="9"/>
        <color rgb="FF000000"/>
        <rFont val="Arial"/>
        <family val="2"/>
      </rPr>
      <t xml:space="preserve">
Los ejemplos de metodologías de evaluación de riesgos incluyen, entre otros, OCTAVE, ISO 27005 y NIST SP 800-30.</t>
    </r>
  </si>
  <si>
    <r>
      <rPr>
        <b/>
        <sz val="9"/>
        <color rgb="FF000000"/>
        <rFont val="Arial"/>
        <family val="2"/>
      </rPr>
      <t xml:space="preserve">12.3 </t>
    </r>
    <r>
      <rPr>
        <sz val="9"/>
        <color rgb="FF000000"/>
        <rFont val="Arial"/>
        <family val="2"/>
      </rPr>
      <t>Desarrolle políticas de uso para las tecnologías críticas y defina cómo usarlas correctamente.</t>
    </r>
    <r>
      <rPr>
        <sz val="9"/>
        <color rgb="FF000000"/>
        <rFont val="Arial"/>
        <family val="2"/>
      </rPr>
      <t xml:space="preserve">
  </t>
    </r>
    <r>
      <rPr>
        <b/>
        <i/>
        <sz val="9"/>
        <color rgb="FF000000"/>
        <rFont val="Arial"/>
        <family val="2"/>
      </rPr>
      <t>Nota:</t>
    </r>
    <r>
      <rPr>
        <i/>
        <sz val="9"/>
        <color rgb="FF000000"/>
        <rFont val="Arial"/>
        <family val="2"/>
      </rPr>
      <t xml:space="preserve"> </t>
    </r>
    <r>
      <rPr>
        <i/>
        <sz val="9"/>
        <color rgb="FF000000"/>
        <rFont val="Arial"/>
        <family val="2"/>
      </rPr>
      <t>Entre los ejemplos de tecnologías críticas, se incluyen las tecnologías inalámbricas y de acceso remoto, las computadoras portátiles, las tabletas, los dispositivos electrónicos extraíbles, el uso del correo electrónico y de Internet.</t>
    </r>
    <r>
      <rPr>
        <i/>
        <sz val="9"/>
        <color rgb="FF000000"/>
        <rFont val="Arial"/>
        <family val="2"/>
      </rPr>
      <t xml:space="preserve">
Asegúrese de que estas políticas de uso requieran lo siguiente:</t>
    </r>
  </si>
  <si>
    <r>
      <rPr>
        <b/>
        <sz val="9"/>
        <color rgb="FF000000"/>
        <rFont val="Arial"/>
        <family val="2"/>
      </rPr>
      <t xml:space="preserve">2.2 </t>
    </r>
    <r>
      <rPr>
        <sz val="9"/>
        <color rgb="FF000000"/>
        <rFont val="Arial"/>
        <family val="2"/>
      </rPr>
      <t>Desarrolle normas de configuración para todos los componentes de siste</t>
    </r>
    <r>
      <rPr>
        <sz val="9"/>
        <color rgb="FF000000"/>
        <rFont val="Arial"/>
        <family val="2"/>
      </rPr>
      <t>mas.</t>
    </r>
    <r>
      <rPr>
        <sz val="9"/>
        <color rgb="FF000000"/>
        <rFont val="Arial"/>
        <family val="2"/>
      </rPr>
      <t xml:space="preserve"> </t>
    </r>
    <r>
      <rPr>
        <sz val="9"/>
        <color rgb="FF000000"/>
        <rFont val="Arial"/>
        <family val="2"/>
      </rPr>
      <t>Asegúrese de que estas normas contemplen todas las vulnerabilidades de seguridad conocidas y que concuerden con las normas de alta seguridad de sistema aceptadas en la industria.</t>
    </r>
    <r>
      <rPr>
        <i/>
        <sz val="9"/>
        <color rgb="FF000000"/>
        <rFont val="Arial"/>
        <family val="2"/>
      </rPr>
      <t xml:space="preserve">
Entre las fuentes de normas de alta seguridad aceptadas en la industria, se pueden incluir, a modo de ejemplo:</t>
    </r>
    <r>
      <rPr>
        <i/>
        <sz val="9"/>
        <color rgb="FF000000"/>
        <rFont val="Arial"/>
        <family val="2"/>
      </rPr>
      <t xml:space="preserve">
•  Centro de Seguridad en Internet (Center for Internet Security, CIS)</t>
    </r>
    <r>
      <rPr>
        <i/>
        <sz val="9"/>
        <color rgb="FF000000"/>
        <rFont val="Arial"/>
        <family val="2"/>
      </rPr>
      <t xml:space="preserve">
•  Organización Internacional de Normalización (International Organization for Standardization, ISO)</t>
    </r>
    <r>
      <rPr>
        <i/>
        <sz val="9"/>
        <color rgb="FF000000"/>
        <rFont val="Arial"/>
        <family val="2"/>
      </rPr>
      <t xml:space="preserve">
•  Administración de Sistemas, Auditorias, Redes y Seguridad (SysAdmin Audit Network Security, SANS)</t>
    </r>
    <r>
      <rPr>
        <i/>
        <sz val="9"/>
        <color rgb="FF000000"/>
        <rFont val="Arial"/>
        <family val="2"/>
      </rPr>
      <t xml:space="preserve">
•  Instituto Nacional de Normas y Tecnología (National Institute of Standards Technology, NIST).</t>
    </r>
  </si>
  <si>
    <r>
      <rPr>
        <b/>
        <sz val="9"/>
        <color rgb="FF000000"/>
        <rFont val="Arial"/>
        <family val="2"/>
      </rPr>
      <t>9.9.1</t>
    </r>
    <r>
      <rPr>
        <sz val="9"/>
        <color rgb="FF000000"/>
        <rFont val="Arial"/>
        <family val="2"/>
      </rPr>
      <t xml:space="preserve"> Lleve una lista actualizada de los dispositivos.</t>
    </r>
    <r>
      <rPr>
        <sz val="9"/>
        <color rgb="FF000000"/>
        <rFont val="Arial"/>
        <family val="2"/>
      </rPr>
      <t xml:space="preserve"> </t>
    </r>
    <r>
      <rPr>
        <sz val="9"/>
        <color rgb="FF000000"/>
        <rFont val="Arial"/>
        <family val="2"/>
      </rPr>
      <t>La lista debe incluir lo siguiente:</t>
    </r>
    <r>
      <rPr>
        <sz val="9"/>
        <color rgb="FF000000"/>
        <rFont val="Arial"/>
        <family val="2"/>
      </rPr>
      <t xml:space="preserve">
•  Marca, modelo del dispositivo</t>
    </r>
    <r>
      <rPr>
        <sz val="9"/>
        <color rgb="FF000000"/>
        <rFont val="Arial"/>
        <family val="2"/>
      </rPr>
      <t xml:space="preserve">
•  Ubicación del dispositivo (por ejemplo, la dirección del lugar o la instalación donde se encuentra el dispositivo)</t>
    </r>
    <r>
      <rPr>
        <sz val="9"/>
        <color rgb="FF000000"/>
        <rFont val="Arial"/>
        <family val="2"/>
      </rPr>
      <t xml:space="preserve">
•  Número de serie del dispositivo u otro método único de identificación.</t>
    </r>
  </si>
  <si>
    <r>
      <rPr>
        <b/>
        <sz val="9"/>
        <color rgb="FF000000"/>
        <rFont val="Arial"/>
        <family val="2"/>
      </rPr>
      <t>9.9.3</t>
    </r>
    <r>
      <rPr>
        <sz val="9"/>
        <color rgb="FF000000"/>
        <rFont val="Arial"/>
        <family val="2"/>
      </rPr>
      <t xml:space="preserve"> Capacite al personal para que detecten indicios de alteración o sustitución en los dispositivos.</t>
    </r>
    <r>
      <rPr>
        <sz val="9"/>
        <color rgb="FF000000"/>
        <rFont val="Arial"/>
        <family val="2"/>
      </rPr>
      <t xml:space="preserve"> </t>
    </r>
    <r>
      <rPr>
        <sz val="9"/>
        <color rgb="FF000000"/>
        <rFont val="Arial"/>
        <family val="2"/>
      </rPr>
      <t>La capacitación debe abarcar lo siguiente:</t>
    </r>
    <r>
      <rPr>
        <sz val="9"/>
        <color rgb="FF000000"/>
        <rFont val="Arial"/>
        <family val="2"/>
      </rPr>
      <t xml:space="preserve">
•  Verificar la identidad de personas externas que dicen ser personal técnico o de mantenimiento antes de autorizarlos a acceder y modificar un dispositivo o solucionar algún problema.</t>
    </r>
    <r>
      <rPr>
        <sz val="9"/>
        <color rgb="FF000000"/>
        <rFont val="Arial"/>
        <family val="2"/>
      </rPr>
      <t xml:space="preserve">
•  No instalar, cambiar ni devolver dispositivos sin verificación.</t>
    </r>
    <r>
      <rPr>
        <sz val="9"/>
        <color rgb="FF000000"/>
        <rFont val="Arial"/>
        <family val="2"/>
      </rPr>
      <t xml:space="preserve">
•  Estar atentos a comportamientos sospechosos cerca del dispositivo (por ejemplo, personas desconocidas que intentan desconectar o abrir el dispositivo).</t>
    </r>
    <r>
      <rPr>
        <sz val="9"/>
        <color rgb="FF000000"/>
        <rFont val="Arial"/>
        <family val="2"/>
      </rPr>
      <t xml:space="preserve">
•  In</t>
    </r>
    <r>
      <rPr>
        <sz val="9"/>
        <color rgb="FF000000"/>
        <rFont val="Arial"/>
        <family val="2"/>
      </rPr>
      <t>formar al personal correspondiente sobre comportamientos sospechosos e indicios de alteración o sustitución de dispositivos (por ejemplo, a un gerente o jefe de seguridad).</t>
    </r>
  </si>
  <si>
    <r>
      <rPr>
        <b/>
        <sz val="9"/>
        <color rgb="FF000000"/>
        <rFont val="Arial"/>
        <family val="2"/>
      </rPr>
      <t>12.10.1</t>
    </r>
    <r>
      <rPr>
        <sz val="9"/>
        <color rgb="FF000000"/>
        <rFont val="Arial"/>
        <family val="2"/>
      </rPr>
      <t xml:space="preserve"> Desarrolle el plan de respuesta ante incidentes que se implementará en caso de que ocurra una falla del sistema.</t>
    </r>
    <r>
      <rPr>
        <sz val="9"/>
        <color rgb="FF000000"/>
        <rFont val="Arial"/>
        <family val="2"/>
      </rPr>
      <t xml:space="preserve"> </t>
    </r>
    <r>
      <rPr>
        <sz val="9"/>
        <color rgb="FF000000"/>
        <rFont val="Arial"/>
        <family val="2"/>
      </rPr>
      <t>Asegúrese de que el plan aborde, como mínimo, lo siguiente:</t>
    </r>
    <r>
      <rPr>
        <sz val="9"/>
        <color rgb="FF000000"/>
        <rFont val="Arial"/>
        <family val="2"/>
      </rPr>
      <t xml:space="preserve">
•  Funciones, responsabilidades, y comunicación y estrategias de contacto en el caso de riesgo, incluida la notificación de las marcas de pago, como mínimo</t>
    </r>
    <r>
      <rPr>
        <sz val="9"/>
        <color rgb="FF000000"/>
        <rFont val="Arial"/>
        <family val="2"/>
      </rPr>
      <t xml:space="preserve">
•  Procedimientos específicos de respuesta a incidentes</t>
    </r>
    <r>
      <rPr>
        <sz val="9"/>
        <color rgb="FF000000"/>
        <rFont val="Arial"/>
        <family val="2"/>
      </rPr>
      <t xml:space="preserve">
•  Procedimientos de continuidad y de recuperación comercial</t>
    </r>
    <r>
      <rPr>
        <sz val="9"/>
        <color rgb="FF000000"/>
        <rFont val="Arial"/>
        <family val="2"/>
      </rPr>
      <t xml:space="preserve">
•  Procesos de copia de seguridad de datos</t>
    </r>
    <r>
      <rPr>
        <sz val="9"/>
        <color rgb="FF000000"/>
        <rFont val="Arial"/>
        <family val="2"/>
      </rPr>
      <t xml:space="preserve">
•  Análisis de los requisitos legales para la presentación de informes de riesgo</t>
    </r>
    <r>
      <rPr>
        <sz val="9"/>
        <color rgb="FF000000"/>
        <rFont val="Arial"/>
        <family val="2"/>
      </rPr>
      <t xml:space="preserve">
•  Cobertura y respuestas de todos los componentes del sistema fundamentales</t>
    </r>
    <r>
      <rPr>
        <sz val="9"/>
        <color rgb="FF000000"/>
        <rFont val="Arial"/>
        <family val="2"/>
      </rPr>
      <t xml:space="preserve">
•  Referencia o inclusión de procedimientos de respuesta a incidentes de las marcas de pago.</t>
    </r>
  </si>
  <si>
    <r>
      <rPr>
        <b/>
        <sz val="9"/>
        <color rgb="FF000000"/>
        <rFont val="Arial"/>
        <family val="2"/>
      </rPr>
      <t>2.5</t>
    </r>
    <r>
      <rPr>
        <sz val="9"/>
        <color rgb="FF000000"/>
        <rFont val="Arial"/>
        <family val="2"/>
      </rPr>
      <t xml:space="preserve"> Asegúrese de que las políticas de seguridad y los procedimientos operativos para administrar los parámetros predeterminados del proveedor y otros parámetros de seguridad estén documentados, implementados y que sean de conocimiento para todas las partes afectadas.</t>
    </r>
  </si>
  <si>
    <r>
      <rPr>
        <b/>
        <sz val="9"/>
        <color rgb="FF000000"/>
        <rFont val="Arial"/>
        <family val="2"/>
      </rPr>
      <t xml:space="preserve">12.4 </t>
    </r>
    <r>
      <rPr>
        <sz val="9"/>
        <color rgb="FF000000"/>
        <rFont val="Arial"/>
        <family val="2"/>
      </rPr>
      <t xml:space="preserve">Asegúrese de que las políticas y los procedimientos </t>
    </r>
    <r>
      <rPr>
        <sz val="9"/>
        <color rgb="FF000000"/>
        <rFont val="Arial"/>
        <family val="2"/>
      </rPr>
      <t>de seguridad definan, claramente, las responsabilidades de seguridad de la información de todo el personal.</t>
    </r>
  </si>
  <si>
    <r>
      <rPr>
        <b/>
        <i/>
        <sz val="14"/>
        <color rgb="FF000000"/>
        <rFont val="Calibri"/>
        <family val="2"/>
      </rPr>
      <t>Mayo de 2016</t>
    </r>
  </si>
  <si>
    <r>
      <rPr>
        <b/>
        <sz val="9"/>
        <color rgb="FF000000"/>
        <rFont val="Arial"/>
        <family val="2"/>
      </rPr>
      <t xml:space="preserve">6.4.5 </t>
    </r>
    <r>
      <rPr>
        <sz val="9"/>
        <color rgb="FF000000"/>
        <rFont val="Arial"/>
        <family val="2"/>
      </rPr>
      <t>Los procedimientos de control de cambios deben incluir lo siguiente:</t>
    </r>
  </si>
  <si>
    <r>
      <rPr>
        <b/>
        <sz val="9"/>
        <color rgb="FF000000"/>
        <rFont val="Arial"/>
        <family val="2"/>
      </rPr>
      <t xml:space="preserve">11.3 </t>
    </r>
    <r>
      <rPr>
        <sz val="9"/>
        <color rgb="FF000000"/>
        <rFont val="Arial"/>
        <family val="2"/>
      </rPr>
      <t>Implemente una metodología para las pruebas de penetración que incluya lo siguiente:</t>
    </r>
    <r>
      <rPr>
        <sz val="9"/>
        <color rgb="FF000000"/>
        <rFont val="Arial"/>
        <family val="2"/>
      </rPr>
      <t xml:space="preserve">
•  Se basa en enfoques de prueba de penetración aceptados por la industria (por ejemplo, NIST SP800-115)</t>
    </r>
    <r>
      <rPr>
        <sz val="9"/>
        <color rgb="FF000000"/>
        <rFont val="Arial"/>
        <family val="2"/>
      </rPr>
      <t xml:space="preserve">
•  Incluye la cobertura de todo el perímetro del CDE y los sistemas críticos</t>
    </r>
    <r>
      <rPr>
        <sz val="9"/>
        <color rgb="FF000000"/>
        <rFont val="Arial"/>
        <family val="2"/>
      </rPr>
      <t xml:space="preserve">
•  Incluye las pruebas tanto dentro como fuera de la red</t>
    </r>
    <r>
      <rPr>
        <sz val="9"/>
        <color rgb="FF000000"/>
        <rFont val="Arial"/>
        <family val="2"/>
      </rPr>
      <t xml:space="preserve">
•  Incluye pruebas para validar los controles de segmentación y de alcance de reducción</t>
    </r>
    <r>
      <rPr>
        <sz val="9"/>
        <color rgb="FF000000"/>
        <rFont val="Arial"/>
        <family val="2"/>
      </rPr>
      <t xml:space="preserve">
•  Define las pruebas de penetración de capa de aplicación para incluir, como mínimo, las vulnerabilidades enumeradas en el Requisito 6.5</t>
    </r>
    <r>
      <rPr>
        <sz val="9"/>
        <color rgb="FF000000"/>
        <rFont val="Arial"/>
        <family val="2"/>
      </rPr>
      <t xml:space="preserve">
•  Define las pruebas de penetración de capa de red para incluir componentes que soportan las funciones de red, así como los sistemas operativos</t>
    </r>
    <r>
      <rPr>
        <sz val="9"/>
        <color rgb="FF000000"/>
        <rFont val="Arial"/>
        <family val="2"/>
      </rPr>
      <t xml:space="preserve">
•  Incluye revisión y consideración de las amenazas y las vulnerabilidades experimentadas en los últimos 12 meses</t>
    </r>
    <r>
      <rPr>
        <sz val="9"/>
        <color rgb="FF000000"/>
        <rFont val="Arial"/>
        <family val="2"/>
      </rPr>
      <t xml:space="preserve">
•  Especifica la retención de los resultados de las pruebas de penetración y los resultados de las actividades de remediación.</t>
    </r>
  </si>
  <si>
    <r>
      <rPr>
        <b/>
        <sz val="9"/>
        <color rgb="FF000000"/>
        <rFont val="Arial"/>
        <family val="2"/>
      </rPr>
      <t>12.9</t>
    </r>
    <r>
      <rPr>
        <b/>
        <i/>
        <sz val="9"/>
        <color rgb="FF000000"/>
        <rFont val="Arial"/>
        <family val="2"/>
      </rPr>
      <t>Requisitos adicionales solo para los proveedores de servicios:</t>
    </r>
    <r>
      <rPr>
        <b/>
        <sz val="9"/>
        <color rgb="FF000000"/>
        <rFont val="Arial"/>
        <family val="2"/>
      </rPr>
      <t xml:space="preserve"> </t>
    </r>
    <r>
      <rPr>
        <sz val="9"/>
        <color rgb="FF000000"/>
        <rFont val="Arial"/>
        <family val="2"/>
      </rPr>
      <t>Los proveedores de servicios aceptan, por escrito y ante los clientes, responsabilizarse de la seguridad de los datos del titular de la tarjeta que ellos poseen, almacenan, procesan o transmiten en nombre del cliente, o en la medida en que puedan afectar la seguridad del entorno de datos del titular de la tarjeta del cliente.</t>
    </r>
    <r>
      <rPr>
        <b/>
        <i/>
        <sz val="9"/>
        <color rgb="FF000000"/>
        <rFont val="Arial"/>
        <family val="2"/>
      </rPr>
      <t xml:space="preserve">
Nota:</t>
    </r>
    <r>
      <rPr>
        <i/>
        <sz val="9"/>
        <color rgb="FF000000"/>
        <rFont val="Arial"/>
        <family val="2"/>
      </rPr>
      <t xml:space="preserve"> </t>
    </r>
    <r>
      <rPr>
        <i/>
        <sz val="9"/>
        <color rgb="FF000000"/>
        <rFont val="Arial"/>
        <family val="2"/>
      </rPr>
      <t>La redacción exacta del reconocimiento dependerá del acuerdo existente entre las dos partes, los detalles del servicio prestado y las responsabilidades asignadas a cada parte.</t>
    </r>
    <r>
      <rPr>
        <i/>
        <sz val="9"/>
        <color rgb="FF000000"/>
        <rFont val="Arial"/>
        <family val="2"/>
      </rPr>
      <t xml:space="preserve"> </t>
    </r>
    <r>
      <rPr>
        <i/>
        <sz val="9"/>
        <color rgb="FF000000"/>
        <rFont val="Arial"/>
        <family val="2"/>
      </rPr>
      <t>No es necesario que el reconocimiento incluya el texto exacto de este requisito.</t>
    </r>
  </si>
  <si>
    <r>
      <rPr>
        <b/>
        <i/>
        <sz val="11"/>
        <color rgb="FF000000"/>
        <rFont val="Arial"/>
        <family val="2"/>
      </rPr>
      <t>Anexo A1:</t>
    </r>
    <r>
      <rPr>
        <b/>
        <i/>
        <sz val="11"/>
        <color rgb="FF000000"/>
        <rFont val="Arial"/>
        <family val="2"/>
      </rPr>
      <t xml:space="preserve"> </t>
    </r>
    <r>
      <rPr>
        <b/>
        <i/>
        <sz val="11"/>
        <color rgb="FF000000"/>
        <rFont val="Arial"/>
        <family val="2"/>
      </rPr>
      <t>Requisitos de la PCI DSS adicionales para proveedores de hosting compartido</t>
    </r>
  </si>
  <si>
    <r>
      <rPr>
        <b/>
        <sz val="9"/>
        <color rgb="FF000000"/>
        <rFont val="Arial"/>
        <family val="2"/>
      </rPr>
      <t xml:space="preserve">9.1.1 </t>
    </r>
    <r>
      <rPr>
        <sz val="9"/>
        <color rgb="FF000000"/>
        <rFont val="Arial"/>
        <family val="2"/>
      </rPr>
      <t>Utilice cámaras de video u otros mecanismos de control de acceso (o ambos) para supervisar el acceso físico de personas a áreas confidenciales.</t>
    </r>
    <r>
      <rPr>
        <sz val="9"/>
        <color rgb="FF000000"/>
        <rFont val="Arial"/>
        <family val="2"/>
      </rPr>
      <t xml:space="preserve"> </t>
    </r>
    <r>
      <rPr>
        <sz val="9"/>
        <color rgb="FF000000"/>
        <rFont val="Arial"/>
        <family val="2"/>
      </rPr>
      <t>Revise los datos recopilados y correlaciónelos con otras entradas.</t>
    </r>
    <r>
      <rPr>
        <sz val="9"/>
        <color rgb="FF000000"/>
        <rFont val="Arial"/>
        <family val="2"/>
      </rPr>
      <t xml:space="preserve"> </t>
    </r>
    <r>
      <rPr>
        <sz val="9"/>
        <color rgb="FF000000"/>
        <rFont val="Arial"/>
        <family val="2"/>
      </rPr>
      <t>Guárdelos durante al menos tres meses, a menos que la ley estipule lo contrario.</t>
    </r>
    <r>
      <rPr>
        <b/>
        <i/>
        <sz val="9"/>
        <color rgb="FF000000"/>
        <rFont val="Arial"/>
        <family val="2"/>
      </rPr>
      <t xml:space="preserve">
Nota:</t>
    </r>
    <r>
      <rPr>
        <i/>
        <sz val="9"/>
        <color rgb="FF000000"/>
        <rFont val="Arial"/>
        <family val="2"/>
      </rPr>
      <t xml:space="preserve"> </t>
    </r>
    <r>
      <rPr>
        <i/>
        <sz val="9"/>
        <color rgb="FF000000"/>
        <rFont val="Arial"/>
        <family val="2"/>
      </rPr>
      <t>“Áreas confidenciales” hace referencia a cualquier centro de datos, sala de servidores o cualquier área que aloje sistemas que almacenan procesos o transmitan datos de titulares de tarjetas.</t>
    </r>
    <r>
      <rPr>
        <i/>
        <sz val="9"/>
        <color rgb="FF000000"/>
        <rFont val="Arial"/>
        <family val="2"/>
      </rPr>
      <t xml:space="preserve"> </t>
    </r>
    <r>
      <rPr>
        <i/>
        <sz val="9"/>
        <color rgb="FF000000"/>
        <rFont val="Arial"/>
        <family val="2"/>
      </rPr>
      <t>No se incluyen las áreas públicas en las que se encuentran presentes t</t>
    </r>
    <r>
      <rPr>
        <i/>
        <sz val="9"/>
        <color rgb="FF000000"/>
        <rFont val="Arial"/>
        <family val="2"/>
      </rPr>
      <t>erminales de punto de venta, tales como el área de cajas en un comercio.</t>
    </r>
  </si>
  <si>
    <r>
      <rPr>
        <b/>
        <sz val="9"/>
        <color rgb="FF000000"/>
        <rFont val="Arial"/>
        <family val="2"/>
      </rPr>
      <t xml:space="preserve">9.9 </t>
    </r>
    <r>
      <rPr>
        <sz val="9"/>
        <color rgb="FF000000"/>
        <rFont val="Arial"/>
        <family val="2"/>
      </rPr>
      <t>Proteja los dispositivos que capturan datos de tarjetas de pago mediante la interacción física directa con la tarjeta para proporcionar protección contra alteraciones y sustituciones.</t>
    </r>
    <r>
      <rPr>
        <b/>
        <i/>
        <sz val="9"/>
        <color rgb="FF000000"/>
        <rFont val="Arial"/>
        <family val="2"/>
      </rPr>
      <t xml:space="preserve">
Nota</t>
    </r>
    <r>
      <rPr>
        <i/>
        <sz val="9"/>
        <color rgb="FF000000"/>
        <rFont val="Arial"/>
        <family val="2"/>
      </rPr>
      <t>:</t>
    </r>
    <r>
      <rPr>
        <i/>
        <sz val="9"/>
        <color rgb="FF000000"/>
        <rFont val="Arial"/>
        <family val="2"/>
      </rPr>
      <t xml:space="preserve"> </t>
    </r>
    <r>
      <rPr>
        <i/>
        <sz val="9"/>
        <color rgb="FF000000"/>
        <rFont val="Arial"/>
        <family val="2"/>
      </rPr>
      <t>Estos requisitos rigen para los dispositivos de lectura de tarjetas que se usan en transacciones (es decir, al pasar o deslizar la tarjeta) en los puntos de venta.</t>
    </r>
    <r>
      <rPr>
        <i/>
        <sz val="9"/>
        <color rgb="FF000000"/>
        <rFont val="Arial"/>
        <family val="2"/>
      </rPr>
      <t xml:space="preserve"> </t>
    </r>
    <r>
      <rPr>
        <i/>
        <sz val="9"/>
        <color rgb="FF000000"/>
        <rFont val="Arial"/>
        <family val="2"/>
      </rPr>
      <t>El objetivo de este requisito no es aplicarlo a los componentes de ingreso de claves, como teclados de computadoras y teclados numéricos de POS (puntos de ventas).</t>
    </r>
  </si>
  <si>
    <r>
      <rPr>
        <b/>
        <sz val="9"/>
        <color rgb="FF000000"/>
        <rFont val="Arial"/>
        <family val="2"/>
      </rPr>
      <t>10.9</t>
    </r>
    <r>
      <rPr>
        <sz val="9"/>
        <color rgb="FF000000"/>
        <rFont val="Arial"/>
        <family val="2"/>
      </rPr>
      <t xml:space="preserve"> Asegúrese de que las políticas de seguridad y los procedimientos operativos para supervisar todos los accesos a los recursos de la red y a los datos del tit</t>
    </r>
    <r>
      <rPr>
        <sz val="9"/>
        <color rgb="FF000000"/>
        <rFont val="Arial"/>
        <family val="2"/>
      </rPr>
      <t>ular de la tarjeta estén documentados, implementados y que sean de conocimiento para todas las partes afectadas.</t>
    </r>
  </si>
  <si>
    <r>
      <rPr>
        <b/>
        <sz val="9"/>
        <color rgb="FF000000"/>
        <rFont val="Arial"/>
        <family val="2"/>
      </rPr>
      <t xml:space="preserve">11.2.1 </t>
    </r>
    <r>
      <rPr>
        <sz val="9"/>
        <color rgb="FF000000"/>
        <rFont val="Arial"/>
        <family val="2"/>
      </rPr>
      <t>Realice análisis interno de vulnerabilidades trimestralmente.</t>
    </r>
    <r>
      <rPr>
        <sz val="9"/>
        <color rgb="FF000000"/>
        <rFont val="Arial"/>
        <family val="2"/>
      </rPr>
      <t xml:space="preserve"> </t>
    </r>
    <r>
      <rPr>
        <sz val="9"/>
        <color rgb="FF000000"/>
        <rFont val="Arial"/>
        <family val="2"/>
      </rPr>
      <t>Aborde las vulnerabilidades y realice redigitalizaciones para verificar que todas las vulnerabilidades de “alto riesgo” se resuelven de acuerdo con la clasificación de la vulnerabilidad de la entidad (según el Requisito 6.1).</t>
    </r>
    <r>
      <rPr>
        <sz val="9"/>
        <color rgb="FF000000"/>
        <rFont val="Arial"/>
        <family val="2"/>
      </rPr>
      <t xml:space="preserve"> </t>
    </r>
    <r>
      <rPr>
        <sz val="9"/>
        <color rgb="FF000000"/>
        <rFont val="Arial"/>
        <family val="2"/>
      </rPr>
      <t>Los análisis deben estar a cargo de personal calificado.</t>
    </r>
  </si>
  <si>
    <r>
      <rPr>
        <b/>
        <sz val="9"/>
        <color rgb="FF000000"/>
        <rFont val="Arial"/>
        <family val="2"/>
      </rPr>
      <t>12.6</t>
    </r>
    <r>
      <rPr>
        <sz val="9"/>
        <color rgb="FF000000"/>
        <rFont val="Arial"/>
        <family val="2"/>
      </rPr>
      <t xml:space="preserve"> Implemente un programa formal de concienciación sobre seguridad para que todo el personal tome conciencia de la importancia de la seguridad de los datos del titular de la tarjeta.</t>
    </r>
  </si>
  <si>
    <r>
      <rPr>
        <b/>
        <sz val="9"/>
        <color rgb="FF000000"/>
        <rFont val="Arial"/>
        <family val="2"/>
      </rPr>
      <t>12.8</t>
    </r>
    <r>
      <rPr>
        <sz val="9"/>
        <color rgb="FF000000"/>
        <rFont val="Arial"/>
        <family val="2"/>
      </rPr>
      <t xml:space="preserve"> Mantenga e implemente políticas y procedimientos para administrar los proveedores de servicios con quienes se compartirán datos del titular de la tarjeta, o que podrían afectar la seguridad de los datos del titular de la tarjeta de la siguiente manera </t>
    </r>
  </si>
  <si>
    <r>
      <rPr>
        <b/>
        <sz val="9"/>
        <color rgb="FF000000"/>
        <rFont val="Arial"/>
        <family val="2"/>
      </rPr>
      <t>12.8.1</t>
    </r>
    <r>
      <rPr>
        <sz val="9"/>
        <color rgb="FF000000"/>
        <rFont val="Arial"/>
        <family val="2"/>
      </rPr>
      <t xml:space="preserve"> Mantener una lista de proveedores de servicios, incluida una descripción del servicio prestado.</t>
    </r>
  </si>
  <si>
    <r>
      <rPr>
        <b/>
        <sz val="9"/>
        <color rgb="FF000000"/>
        <rFont val="Arial"/>
        <family val="2"/>
      </rPr>
      <t>12.10.2</t>
    </r>
    <r>
      <rPr>
        <sz val="9"/>
        <color rgb="FF000000"/>
        <rFont val="Arial"/>
        <family val="2"/>
      </rPr>
      <t xml:space="preserve"> Revise y pruebe el plan, incluidos todos los elementos enumerados en el Requisito 12.10.1, al menos anualmente.</t>
    </r>
  </si>
  <si>
    <r>
      <rPr>
        <b/>
        <sz val="9"/>
        <color rgb="FF000000"/>
        <rFont val="Arial"/>
        <family val="2"/>
      </rPr>
      <t xml:space="preserve">A.1 </t>
    </r>
    <r>
      <rPr>
        <sz val="9"/>
        <color rgb="FF000000"/>
        <rFont val="Arial"/>
        <family val="2"/>
      </rPr>
      <t>Proteger el entorno y los datos alojados de cada entidad (es decir comerciante, proveedor de servicios u otra entidad), según los puntos A.1.1 a A.1.4:</t>
    </r>
    <r>
      <rPr>
        <sz val="9"/>
        <color rgb="FF000000"/>
        <rFont val="Arial"/>
        <family val="2"/>
      </rPr>
      <t xml:space="preserve">
Un proveedor de hosting debe cumplir con estos requisitos, así como también con las demás secciones correspondientes de PCI DSS.</t>
    </r>
    <r>
      <rPr>
        <b/>
        <i/>
        <sz val="9"/>
        <color rgb="FF000000"/>
        <rFont val="Arial"/>
        <family val="2"/>
      </rPr>
      <t xml:space="preserve">
Nota:</t>
    </r>
    <r>
      <rPr>
        <i/>
        <sz val="9"/>
        <color rgb="FF000000"/>
        <rFont val="Arial"/>
        <family val="2"/>
      </rPr>
      <t xml:space="preserve"> </t>
    </r>
    <r>
      <rPr>
        <i/>
        <sz val="9"/>
        <color rgb="FF000000"/>
        <rFont val="Arial"/>
        <family val="2"/>
      </rPr>
      <t>Aunque posiblemente el proveedor de hosting cumpla con estos requisitos, no se garantiza el cumplimiento de la entidad que utiliza al proveedor de hosting.</t>
    </r>
    <r>
      <rPr>
        <i/>
        <sz val="9"/>
        <color rgb="FF000000"/>
        <rFont val="Arial"/>
        <family val="2"/>
      </rPr>
      <t xml:space="preserve"> </t>
    </r>
    <r>
      <rPr>
        <i/>
        <sz val="9"/>
        <color rgb="FF000000"/>
        <rFont val="Arial"/>
        <family val="2"/>
      </rPr>
      <t>Cada entidad debe cumplir con las PCI DSS y validar el cumplimiento, según corresponda.</t>
    </r>
  </si>
  <si>
    <r>
      <rPr>
        <b/>
        <sz val="9"/>
        <color rgb="FF000000"/>
        <rFont val="Arial"/>
        <family val="2"/>
      </rPr>
      <t>A.1.1</t>
    </r>
    <r>
      <rPr>
        <sz val="9"/>
        <color rgb="FF000000"/>
        <rFont val="Arial"/>
        <family val="2"/>
      </rPr>
      <t>Asegúrese de que cada entidad solo implemente procesos que tengan acceso al entorno de datos del titular de la tarjeta de la entidad.</t>
    </r>
  </si>
  <si>
    <r>
      <rPr>
        <b/>
        <sz val="9"/>
        <color rgb="FF000000"/>
        <rFont val="Arial"/>
        <family val="2"/>
      </rPr>
      <t>A.1.2</t>
    </r>
    <r>
      <rPr>
        <sz val="9"/>
        <color rgb="FF000000"/>
        <rFont val="Arial"/>
        <family val="2"/>
      </rPr>
      <t xml:space="preserve"> Limite el acceso y los privilegios de cada entidad solo al entorno de sus propios datos del titular de la tarjeta.</t>
    </r>
  </si>
  <si>
    <r>
      <rPr>
        <b/>
        <sz val="9"/>
        <color rgb="FF000000"/>
        <rFont val="Arial"/>
        <family val="2"/>
      </rPr>
      <t xml:space="preserve">A.1.3 </t>
    </r>
    <r>
      <rPr>
        <sz val="9"/>
        <color rgb="FF000000"/>
        <rFont val="Arial"/>
        <family val="2"/>
      </rPr>
      <t>Asegúrese de que los registros y las pistas de auditoría estén habilitados y sean exclusivos para el entorno de datos del titular de la tarjeta de cada entidad y que cumplan con el Requisito 10 de las PCI DSS.</t>
    </r>
  </si>
  <si>
    <r>
      <rPr>
        <b/>
        <sz val="9"/>
        <color rgb="FF000000"/>
        <rFont val="Arial"/>
        <family val="2"/>
      </rPr>
      <t>A1.4</t>
    </r>
    <r>
      <rPr>
        <sz val="9"/>
        <color rgb="FF000000"/>
        <rFont val="Arial"/>
        <family val="2"/>
      </rPr>
      <t xml:space="preserve"> Habilite los procesos para que se realice una investigación forense oportuna en caso de que un comerciante o proveedor de servicios alojado corra riesgos.</t>
    </r>
  </si>
  <si>
    <r>
      <rPr>
        <b/>
        <sz val="9"/>
        <color rgb="FF000000"/>
        <rFont val="Arial"/>
        <family val="2"/>
      </rPr>
      <t>Anexo A2:</t>
    </r>
    <r>
      <rPr>
        <b/>
        <sz val="9"/>
        <color rgb="FF000000"/>
        <rFont val="Arial"/>
        <family val="2"/>
      </rPr>
      <t xml:space="preserve"> </t>
    </r>
    <r>
      <rPr>
        <b/>
        <sz val="9"/>
        <color rgb="FF000000"/>
        <rFont val="Arial"/>
        <family val="2"/>
      </rPr>
      <t>Requisitos de la PCI DSS adicionales para las entidades que utilizan SSL/TLS temprana</t>
    </r>
    <r>
      <rPr>
        <b/>
        <i/>
        <sz val="9"/>
        <color rgb="FF000000"/>
        <rFont val="Arial"/>
        <family val="2"/>
      </rPr>
      <t xml:space="preserve">
 Nota:</t>
    </r>
    <r>
      <rPr>
        <b/>
        <i/>
        <sz val="9"/>
        <color rgb="FF000000"/>
        <rFont val="Arial"/>
        <family val="2"/>
      </rPr>
      <t xml:space="preserve"> </t>
    </r>
    <r>
      <rPr>
        <i/>
        <sz val="9"/>
        <color rgb="FF000000"/>
        <rFont val="Arial"/>
        <family val="2"/>
      </rPr>
      <t>Este Anexo se aplica a las entidades que utilizan SSL/TLS temprana como un control de seguridad para proteger el CDE y/o CHD</t>
    </r>
  </si>
  <si>
    <r>
      <rPr>
        <b/>
        <sz val="9"/>
        <color rgb="FF000000"/>
        <rFont val="Arial"/>
        <family val="2"/>
      </rPr>
      <t xml:space="preserve">10.8   </t>
    </r>
    <r>
      <rPr>
        <b/>
        <i/>
        <sz val="9"/>
        <color rgb="FF000000"/>
        <rFont val="Arial"/>
        <family val="2"/>
      </rPr>
      <t>Requisitos adicionales solo para los proveedores de servicios:</t>
    </r>
    <r>
      <rPr>
        <sz val="9"/>
        <color rgb="FF000000"/>
        <rFont val="Arial"/>
        <family val="2"/>
      </rPr>
      <t xml:space="preserve"> </t>
    </r>
    <r>
      <rPr>
        <sz val="9"/>
        <color rgb="FF000000"/>
        <rFont val="Arial"/>
        <family val="2"/>
      </rPr>
      <t>Implementar un proceso para la detección oportuna y la presentación de informes de fallas de los sistemas críticos de control de seguridad, incluido pero no limitado a la falla de:</t>
    </r>
    <r>
      <rPr>
        <sz val="9"/>
        <color rgb="FF000000"/>
        <rFont val="Arial"/>
        <family val="2"/>
      </rPr>
      <t xml:space="preserve"> </t>
    </r>
    <r>
      <rPr>
        <sz val="9"/>
        <color rgb="FF000000"/>
        <rFont val="Arial"/>
        <family val="2"/>
      </rPr>
      <t xml:space="preserve">
• Firewalls </t>
    </r>
    <r>
      <rPr>
        <sz val="9"/>
        <color rgb="FF000000"/>
        <rFont val="Arial"/>
        <family val="2"/>
      </rPr>
      <t xml:space="preserve">
• IDS/IPS </t>
    </r>
    <r>
      <rPr>
        <sz val="9"/>
        <color rgb="FF000000"/>
        <rFont val="Arial"/>
        <family val="2"/>
      </rPr>
      <t xml:space="preserve">
• FIM </t>
    </r>
    <r>
      <rPr>
        <sz val="9"/>
        <color rgb="FF000000"/>
        <rFont val="Arial"/>
        <family val="2"/>
      </rPr>
      <t xml:space="preserve">
• Antivirus </t>
    </r>
    <r>
      <rPr>
        <sz val="9"/>
        <color rgb="FF000000"/>
        <rFont val="Arial"/>
        <family val="2"/>
      </rPr>
      <t xml:space="preserve">
• Controles de acceso físicos </t>
    </r>
    <r>
      <rPr>
        <sz val="9"/>
        <color rgb="FF000000"/>
        <rFont val="Arial"/>
        <family val="2"/>
      </rPr>
      <t xml:space="preserve">
• Controles de acceso lógico </t>
    </r>
    <r>
      <rPr>
        <sz val="9"/>
        <color rgb="FF000000"/>
        <rFont val="Arial"/>
        <family val="2"/>
      </rPr>
      <t xml:space="preserve">
•  Mecanismos de registro de auditoría </t>
    </r>
    <r>
      <rPr>
        <sz val="9"/>
        <color rgb="FF000000"/>
        <rFont val="Arial"/>
        <family val="2"/>
      </rPr>
      <t xml:space="preserve">
• Controles de segmentación (si se utilizan) </t>
    </r>
    <r>
      <rPr>
        <b/>
        <i/>
        <sz val="9"/>
        <color rgb="FF000000"/>
        <rFont val="Arial"/>
        <family val="2"/>
      </rPr>
      <t xml:space="preserve">
Nota:</t>
    </r>
    <r>
      <rPr>
        <b/>
        <i/>
        <sz val="9"/>
        <color rgb="FF000000"/>
        <rFont val="Arial"/>
        <family val="2"/>
      </rPr>
      <t xml:space="preserve"> </t>
    </r>
    <r>
      <rPr>
        <i/>
        <sz val="9"/>
        <color rgb="FF000000"/>
        <rFont val="Arial"/>
        <family val="2"/>
      </rPr>
      <t>Este requisito se considerará la mejor práctica hasta el 31 de enero de 2018 y, a partir de ese momento, se convertirá en requisito.</t>
    </r>
  </si>
  <si>
    <r>
      <rPr>
        <b/>
        <sz val="9"/>
        <color rgb="FF000000"/>
        <rFont val="Arial"/>
        <family val="2"/>
      </rPr>
      <t xml:space="preserve">10.8.1 </t>
    </r>
    <r>
      <rPr>
        <b/>
        <i/>
        <sz val="9"/>
        <color rgb="FF000000"/>
        <rFont val="Arial"/>
        <family val="2"/>
      </rPr>
      <t>Requisitos adicionales solo para los proveedores de servicios</t>
    </r>
    <r>
      <rPr>
        <b/>
        <sz val="9"/>
        <color rgb="FF000000"/>
        <rFont val="Arial"/>
        <family val="2"/>
      </rPr>
      <t>:</t>
    </r>
    <r>
      <rPr>
        <b/>
        <sz val="9"/>
        <color rgb="FF000000"/>
        <rFont val="Arial"/>
        <family val="2"/>
      </rPr>
      <t xml:space="preserve"> </t>
    </r>
    <r>
      <rPr>
        <sz val="9"/>
        <color rgb="FF000000"/>
        <rFont val="Arial"/>
        <family val="2"/>
      </rPr>
      <t>Responder a las fallas de los controles de seguridad críticos en el momento oportuno.</t>
    </r>
    <r>
      <rPr>
        <sz val="9"/>
        <color rgb="FF000000"/>
        <rFont val="Arial"/>
        <family val="2"/>
      </rPr>
      <t xml:space="preserve"> </t>
    </r>
    <r>
      <rPr>
        <sz val="9"/>
        <color rgb="FF000000"/>
        <rFont val="Arial"/>
        <family val="2"/>
      </rPr>
      <t>Los procesos para responder en caso de fallas en el control de seguridad son los siguientes:</t>
    </r>
    <r>
      <rPr>
        <sz val="9"/>
        <color rgb="FF000000"/>
        <rFont val="Arial"/>
        <family val="2"/>
      </rPr>
      <t xml:space="preserve"> </t>
    </r>
    <r>
      <rPr>
        <sz val="9"/>
        <color rgb="FF000000"/>
        <rFont val="Arial"/>
        <family val="2"/>
      </rPr>
      <t xml:space="preserve">
• Restauración de las funciones de seguridad </t>
    </r>
    <r>
      <rPr>
        <sz val="9"/>
        <color rgb="FF000000"/>
        <rFont val="Arial"/>
        <family val="2"/>
      </rPr>
      <t xml:space="preserve">
• Identificar y documentar la duración (fecha y hora de inicio a fin) de la falla de seguridad </t>
    </r>
    <r>
      <rPr>
        <sz val="9"/>
        <color rgb="FF000000"/>
        <rFont val="Arial"/>
        <family val="2"/>
      </rPr>
      <t xml:space="preserve">
• Identificar y documentar la(s) causa(s) de la falla,</t>
    </r>
    <r>
      <rPr>
        <sz val="9"/>
        <color rgb="FF000000"/>
        <rFont val="Arial"/>
        <family val="2"/>
      </rPr>
      <t xml:space="preserve"> incluida la causa raíz, y la documentación de remediación requerida para hacer frente a la causa raíz </t>
    </r>
    <r>
      <rPr>
        <sz val="9"/>
        <color rgb="FF000000"/>
        <rFont val="Arial"/>
        <family val="2"/>
      </rPr>
      <t xml:space="preserve">
• Identificar y abordar los problemas de seguridad que surgieron durante la falla </t>
    </r>
    <r>
      <rPr>
        <sz val="9"/>
        <color rgb="FF000000"/>
        <rFont val="Arial"/>
        <family val="2"/>
      </rPr>
      <t xml:space="preserve">
• Realizar una evaluación de riesgos para determinar si se requieren más acciones como resultado de la falla de seguridad </t>
    </r>
    <r>
      <rPr>
        <sz val="9"/>
        <color rgb="FF000000"/>
        <rFont val="Arial"/>
        <family val="2"/>
      </rPr>
      <t xml:space="preserve">
• Implementar controles para evitar que se vuelva a producir la causa de la falla </t>
    </r>
    <r>
      <rPr>
        <sz val="9"/>
        <color rgb="FF000000"/>
        <rFont val="Arial"/>
        <family val="2"/>
      </rPr>
      <t xml:space="preserve">
• Reanudar la supervisión de los controles de seguridad </t>
    </r>
    <r>
      <rPr>
        <b/>
        <i/>
        <sz val="9"/>
        <color rgb="FF000000"/>
        <rFont val="Arial"/>
        <family val="2"/>
      </rPr>
      <t xml:space="preserve">
Nota:</t>
    </r>
    <r>
      <rPr>
        <b/>
        <i/>
        <sz val="9"/>
        <color rgb="FF000000"/>
        <rFont val="Arial"/>
        <family val="2"/>
      </rPr>
      <t xml:space="preserve"> </t>
    </r>
    <r>
      <rPr>
        <i/>
        <sz val="9"/>
        <color rgb="FF000000"/>
        <rFont val="Arial"/>
        <family val="2"/>
      </rPr>
      <t>Este requisito se considerará la mejor práctica hasta el 31 de enero de 2018 y, a partir de ese momento, se convertirá en requisito.</t>
    </r>
  </si>
  <si>
    <r>
      <rPr>
        <b/>
        <sz val="9"/>
        <color rgb="FF000000"/>
        <rFont val="Arial"/>
        <family val="2"/>
      </rPr>
      <t xml:space="preserve">11.3.4.1 </t>
    </r>
    <r>
      <rPr>
        <b/>
        <i/>
        <sz val="9"/>
        <color rgb="FF000000"/>
        <rFont val="Arial"/>
        <family val="2"/>
      </rPr>
      <t>Requisitos adicionales solo para los proveedores de servicios:</t>
    </r>
    <r>
      <rPr>
        <b/>
        <sz val="9"/>
        <color rgb="FF000000"/>
        <rFont val="Arial"/>
        <family val="2"/>
      </rPr>
      <t xml:space="preserve">  </t>
    </r>
    <r>
      <rPr>
        <sz val="9"/>
        <color rgb="FF000000"/>
        <rFont val="Arial"/>
        <family val="2"/>
      </rPr>
      <t>Si se utiliza la segmentación, confirme el alcance de la PCI DSS al realizar pruebas de penetración en los controles de segmentación al menos cada seis meses, y después de cualquier cambio a los controles/métodos de segmentación.</t>
    </r>
    <r>
      <rPr>
        <sz val="9"/>
        <color rgb="FF000000"/>
        <rFont val="Arial"/>
        <family val="2"/>
      </rPr>
      <t xml:space="preserve"> </t>
    </r>
    <r>
      <rPr>
        <b/>
        <i/>
        <sz val="9"/>
        <color rgb="FF000000"/>
        <rFont val="Arial"/>
        <family val="2"/>
      </rPr>
      <t xml:space="preserve">
Nota:</t>
    </r>
    <r>
      <rPr>
        <b/>
        <i/>
        <sz val="9"/>
        <color rgb="FF000000"/>
        <rFont val="Arial"/>
        <family val="2"/>
      </rPr>
      <t xml:space="preserve"> </t>
    </r>
    <r>
      <rPr>
        <i/>
        <sz val="9"/>
        <color rgb="FF000000"/>
        <rFont val="Arial"/>
        <family val="2"/>
      </rPr>
      <t xml:space="preserve">Este requisito se considerará la mejor práctica hasta el 31 de enero </t>
    </r>
    <r>
      <rPr>
        <i/>
        <sz val="9"/>
        <color rgb="FF000000"/>
        <rFont val="Arial"/>
        <family val="2"/>
      </rPr>
      <t>de 2018 y, a partir de ese momento, se convertirá en requisito.</t>
    </r>
  </si>
  <si>
    <r>
      <rPr>
        <b/>
        <sz val="9"/>
        <color rgb="FF000000"/>
        <rFont val="Arial"/>
        <family val="2"/>
      </rPr>
      <t xml:space="preserve">12.4.1  </t>
    </r>
    <r>
      <rPr>
        <b/>
        <i/>
        <sz val="9"/>
        <color rgb="FF000000"/>
        <rFont val="Arial"/>
        <family val="2"/>
      </rPr>
      <t>Requisitos adicionales solo para los proveedores de servicios</t>
    </r>
    <r>
      <rPr>
        <sz val="9"/>
        <color rgb="FF000000"/>
        <rFont val="Arial"/>
        <family val="2"/>
      </rPr>
      <t>:</t>
    </r>
    <r>
      <rPr>
        <sz val="9"/>
        <color rgb="FF000000"/>
        <rFont val="Arial"/>
        <family val="2"/>
      </rPr>
      <t xml:space="preserve">  </t>
    </r>
    <r>
      <rPr>
        <sz val="9"/>
        <color rgb="FF000000"/>
        <rFont val="Arial"/>
        <family val="2"/>
      </rPr>
      <t>La gerencia ejecutiva deberá establecer la responsabilidad de la protección de los datos del titular de la tarjeta y un programa de cumplimiento de la PCI DSS para incluir:</t>
    </r>
    <r>
      <rPr>
        <sz val="9"/>
        <color rgb="FF000000"/>
        <rFont val="Arial"/>
        <family val="2"/>
      </rPr>
      <t xml:space="preserve"> </t>
    </r>
    <r>
      <rPr>
        <sz val="9"/>
        <color rgb="FF000000"/>
        <rFont val="Arial"/>
        <family val="2"/>
      </rPr>
      <t xml:space="preserve">
•  Responsabilidad general por mantener el cumplimiento de la PCI DSS </t>
    </r>
    <r>
      <rPr>
        <sz val="9"/>
        <color rgb="FF000000"/>
        <rFont val="Arial"/>
        <family val="2"/>
      </rPr>
      <t xml:space="preserve">
• Definir un estatuto para el programa de cumplimiento de la PCI DSS y la comunicación a la gerencia ejecutiva </t>
    </r>
    <r>
      <rPr>
        <b/>
        <i/>
        <sz val="9"/>
        <color rgb="FF000000"/>
        <rFont val="Arial"/>
        <family val="2"/>
      </rPr>
      <t xml:space="preserve">
Nota:</t>
    </r>
    <r>
      <rPr>
        <b/>
        <i/>
        <sz val="9"/>
        <color rgb="FF000000"/>
        <rFont val="Arial"/>
        <family val="2"/>
      </rPr>
      <t xml:space="preserve"> </t>
    </r>
    <r>
      <rPr>
        <i/>
        <sz val="9"/>
        <color rgb="FF000000"/>
        <rFont val="Arial"/>
        <family val="2"/>
      </rPr>
      <t>Este requisito se considerará la m</t>
    </r>
    <r>
      <rPr>
        <i/>
        <sz val="9"/>
        <color rgb="FF000000"/>
        <rFont val="Arial"/>
        <family val="2"/>
      </rPr>
      <t>ejor práctica hasta el 31 de enero de 2018 y, a partir de ese momento, se convertirá en requisito.</t>
    </r>
    <r>
      <rPr>
        <i/>
        <sz val="9"/>
        <color rgb="FF000000"/>
        <rFont val="Arial"/>
        <family val="2"/>
      </rPr>
      <t xml:space="preserve"> </t>
    </r>
  </si>
  <si>
    <r>
      <rPr>
        <b/>
        <sz val="9"/>
        <color rgb="FF000000"/>
        <rFont val="Arial"/>
        <family val="2"/>
      </rPr>
      <t xml:space="preserve">12.11  </t>
    </r>
    <r>
      <rPr>
        <b/>
        <i/>
        <sz val="9"/>
        <color rgb="FF000000"/>
        <rFont val="Arial"/>
        <family val="2"/>
      </rPr>
      <t>Requisitos adicionales solo para los proveedores de servicios:</t>
    </r>
    <r>
      <rPr>
        <b/>
        <sz val="9"/>
        <color rgb="FF000000"/>
        <rFont val="Arial"/>
        <family val="2"/>
      </rPr>
      <t xml:space="preserve"> </t>
    </r>
    <r>
      <rPr>
        <sz val="9"/>
        <color rgb="FF000000"/>
        <rFont val="Arial"/>
        <family val="2"/>
      </rPr>
      <t>Realizar revisiones al menos trimestralmente para confirmar que el personal sigue las políticas de seguridad y los procedimientos operativos.</t>
    </r>
    <r>
      <rPr>
        <sz val="9"/>
        <color rgb="FF000000"/>
        <rFont val="Arial"/>
        <family val="2"/>
      </rPr>
      <t xml:space="preserve"> </t>
    </r>
    <r>
      <rPr>
        <sz val="9"/>
        <color rgb="FF000000"/>
        <rFont val="Arial"/>
        <family val="2"/>
      </rPr>
      <t>Las revisiones deben cubrir los siguientes procesos:</t>
    </r>
    <r>
      <rPr>
        <sz val="9"/>
        <color rgb="FF000000"/>
        <rFont val="Arial"/>
        <family val="2"/>
      </rPr>
      <t xml:space="preserve"> </t>
    </r>
    <r>
      <rPr>
        <sz val="9"/>
        <color rgb="FF000000"/>
        <rFont val="Arial"/>
        <family val="2"/>
      </rPr>
      <t xml:space="preserve">
• Revisiones de registro diarias </t>
    </r>
    <r>
      <rPr>
        <sz val="9"/>
        <color rgb="FF000000"/>
        <rFont val="Arial"/>
        <family val="2"/>
      </rPr>
      <t xml:space="preserve">
•Revisiones de conjunto de reglas de firewall </t>
    </r>
    <r>
      <rPr>
        <sz val="9"/>
        <color rgb="FF000000"/>
        <rFont val="Arial"/>
        <family val="2"/>
      </rPr>
      <t xml:space="preserve">
•  Aplicación de las normas de configuración para los nuevos sistemas </t>
    </r>
    <r>
      <rPr>
        <sz val="9"/>
        <color rgb="FF000000"/>
        <rFont val="Arial"/>
        <family val="2"/>
      </rPr>
      <t xml:space="preserve">
•  Respuesta a las alertas de seguridad </t>
    </r>
    <r>
      <rPr>
        <sz val="9"/>
        <color rgb="FF000000"/>
        <rFont val="Arial"/>
        <family val="2"/>
      </rPr>
      <t xml:space="preserve">
•  Procesos de gestión de cambios </t>
    </r>
    <r>
      <rPr>
        <b/>
        <i/>
        <sz val="9"/>
        <color rgb="FF000000"/>
        <rFont val="Arial"/>
        <family val="2"/>
      </rPr>
      <t xml:space="preserve">
Nota:</t>
    </r>
    <r>
      <rPr>
        <b/>
        <i/>
        <sz val="9"/>
        <color rgb="FF000000"/>
        <rFont val="Arial"/>
        <family val="2"/>
      </rPr>
      <t xml:space="preserve"> </t>
    </r>
    <r>
      <rPr>
        <i/>
        <sz val="9"/>
        <color rgb="FF000000"/>
        <rFont val="Arial"/>
        <family val="2"/>
      </rPr>
      <t>Este requisito se considerará la mejor práctica hasta el 31 de enero de 2018 y, a partir de ese momento, se convertirá en requisito.</t>
    </r>
  </si>
  <si>
    <r>
      <rPr>
        <b/>
        <sz val="9"/>
        <color rgb="FF000000"/>
        <rFont val="Arial"/>
        <family val="2"/>
      </rPr>
      <t xml:space="preserve">8.1.5 </t>
    </r>
    <r>
      <rPr>
        <sz val="9"/>
        <color rgb="FF000000"/>
        <rFont val="Arial"/>
        <family val="2"/>
      </rPr>
      <t>Administre las ID que usan los terceros para acceder, respaldar o mantener los componentes del sistema de manera remota de la siguiente manera:</t>
    </r>
    <r>
      <rPr>
        <sz val="9"/>
        <color rgb="FF000000"/>
        <rFont val="Arial"/>
        <family val="2"/>
      </rPr>
      <t xml:space="preserve">
•  Se deben habilitar solamente durante el tiempo que se necesitan e inhabilitar cuando no se usan.</t>
    </r>
    <r>
      <rPr>
        <sz val="9"/>
        <color rgb="FF000000"/>
        <rFont val="Arial"/>
        <family val="2"/>
      </rPr>
      <t xml:space="preserve"> </t>
    </r>
    <r>
      <rPr>
        <sz val="9"/>
        <color rgb="FF000000"/>
        <rFont val="Arial"/>
        <family val="2"/>
      </rPr>
      <t xml:space="preserve">
•  Se deben supervisar mientras se usan.</t>
    </r>
  </si>
  <si>
    <r>
      <rPr>
        <b/>
        <sz val="9"/>
        <color rgb="FF000000"/>
        <rFont val="Arial"/>
        <family val="2"/>
      </rPr>
      <t>8.2.3</t>
    </r>
    <r>
      <rPr>
        <sz val="9"/>
        <color rgb="FF000000"/>
        <rFont val="Arial"/>
        <family val="2"/>
      </rPr>
      <t xml:space="preserve"> Las contraseñas/frases deben tener lo siguiente:</t>
    </r>
    <r>
      <rPr>
        <sz val="9"/>
        <color rgb="FF000000"/>
        <rFont val="Arial"/>
        <family val="2"/>
      </rPr>
      <t xml:space="preserve">
•  Una longitud mínima de siete caracteres.</t>
    </r>
    <r>
      <rPr>
        <sz val="9"/>
        <color rgb="FF000000"/>
        <rFont val="Arial"/>
        <family val="2"/>
      </rPr>
      <t xml:space="preserve">
•  Combinación de caracteres numéricos y alfabéticos.</t>
    </r>
    <r>
      <rPr>
        <sz val="9"/>
        <color rgb="FF000000"/>
        <rFont val="Arial"/>
        <family val="2"/>
      </rPr>
      <t xml:space="preserve">
De manera alternativa, la contraseña/frase debe tener una complejidad y una solidez, al menos, equivalente a los parámetros que se especifican anteriormente.</t>
    </r>
  </si>
  <si>
    <r>
      <rPr>
        <b/>
        <sz val="9"/>
        <color rgb="FF000000"/>
        <rFont val="Arial"/>
        <family val="2"/>
      </rPr>
      <t xml:space="preserve">8.2.6 </t>
    </r>
    <r>
      <rPr>
        <sz val="9"/>
        <color rgb="FF000000"/>
        <rFont val="Arial"/>
        <family val="2"/>
      </rPr>
      <t>Configure la primera contraseña/frase y las restablecidas en un valor único para cada usuario y cámbiela de inmediato después del primer uso.</t>
    </r>
  </si>
  <si>
    <r>
      <rPr>
        <b/>
        <sz val="9"/>
        <color rgb="FF000000"/>
        <rFont val="Arial"/>
        <family val="2"/>
      </rPr>
      <t xml:space="preserve">A2.1 </t>
    </r>
    <r>
      <rPr>
        <sz val="9"/>
        <color rgb="FF000000"/>
        <rFont val="Arial"/>
        <family val="2"/>
      </rPr>
      <t>Donde las terminales POI POS (y los puntos de terminación de SSL/TLS a los que se conectan) utilizan SSL y/o TLS temprana, la entidad debe</t>
    </r>
    <r>
      <rPr>
        <sz val="9"/>
        <color rgb="FF000000"/>
        <rFont val="Arial"/>
        <family val="2"/>
      </rPr>
      <t xml:space="preserve">
• Confi</t>
    </r>
    <r>
      <rPr>
        <sz val="9"/>
        <color rgb="FF000000"/>
        <rFont val="Arial"/>
        <family val="2"/>
      </rPr>
      <t>rmar que los dispositivos no son susceptibles a los ataques conocidos para estos protocolos.</t>
    </r>
    <r>
      <rPr>
        <sz val="9"/>
        <color rgb="FF000000"/>
        <rFont val="Arial"/>
        <family val="2"/>
      </rPr>
      <t xml:space="preserve">
O:</t>
    </r>
    <r>
      <rPr>
        <sz val="9"/>
        <color rgb="FF000000"/>
        <rFont val="Arial"/>
        <family val="2"/>
      </rPr>
      <t xml:space="preserve">
• Tener un Plan de migración y mitigación de riesgos formal implementado.</t>
    </r>
  </si>
  <si>
    <r>
      <rPr>
        <b/>
        <sz val="9"/>
        <color rgb="FF000000"/>
        <rFont val="Arial"/>
        <family val="2"/>
      </rPr>
      <t xml:space="preserve">1.3.3 </t>
    </r>
    <r>
      <rPr>
        <sz val="9"/>
        <color rgb="FF000000"/>
        <rFont val="Arial"/>
        <family val="2"/>
      </rPr>
      <t>Implementar medidas antisuplantación para detectar y bloquear direcciones IP manipuladas a fin de que no ingresen en la red.</t>
    </r>
    <r>
      <rPr>
        <sz val="9"/>
        <color rgb="FF000000"/>
        <rFont val="Arial"/>
        <family val="2"/>
      </rPr>
      <t xml:space="preserve"> </t>
    </r>
    <r>
      <rPr>
        <sz val="9"/>
        <color rgb="FF000000"/>
        <rFont val="Arial"/>
        <family val="2"/>
      </rPr>
      <t xml:space="preserve">
(Por ejemplo, bloquear el tráfico proveniente de Internet con una dirección de fuente interna).</t>
    </r>
  </si>
  <si>
    <r>
      <rPr>
        <b/>
        <sz val="9"/>
        <color rgb="FF000000"/>
        <rFont val="Arial"/>
        <family val="2"/>
      </rPr>
      <t>1.3.4</t>
    </r>
    <r>
      <rPr>
        <sz val="9"/>
        <color rgb="FF000000"/>
        <rFont val="Arial"/>
        <family val="2"/>
      </rPr>
      <t xml:space="preserve"> No permita que el tráfico saliente no autorizado proveniente del ento</t>
    </r>
    <r>
      <rPr>
        <sz val="9"/>
        <color rgb="FF000000"/>
        <rFont val="Arial"/>
        <family val="2"/>
      </rPr>
      <t>rno de datos del titular de la tarjeta ingrese en Internet.</t>
    </r>
  </si>
  <si>
    <r>
      <rPr>
        <b/>
        <sz val="9"/>
        <color rgb="FF000000"/>
        <rFont val="Arial"/>
        <family val="2"/>
      </rPr>
      <t xml:space="preserve">1.3.6 </t>
    </r>
    <r>
      <rPr>
        <sz val="9"/>
        <color rgb="FF000000"/>
        <rFont val="Arial"/>
        <family val="2"/>
      </rPr>
      <t>Coloque los componentes del sistema que almacenan datos del titular de la tarjeta (como una base de datos) en una zona de red interna segregada desde una DMZ (zona desmilitarizada) y otras redes no confiables.</t>
    </r>
  </si>
  <si>
    <r>
      <rPr>
        <b/>
        <sz val="9"/>
        <color rgb="FF000000"/>
        <rFont val="Arial"/>
        <family val="2"/>
      </rPr>
      <t>2.1</t>
    </r>
    <r>
      <rPr>
        <sz val="9"/>
        <color rgb="FF000000"/>
        <rFont val="Arial"/>
        <family val="2"/>
      </rPr>
      <t xml:space="preserve"> Siempre cambie los valores predeterminados por el proveedor y elimine o deshabilite las cuentas predeterminadas innecesarias </t>
    </r>
    <r>
      <rPr>
        <b/>
        <sz val="9"/>
        <color rgb="FF000000"/>
        <rFont val="Arial"/>
        <family val="2"/>
      </rPr>
      <t>antes</t>
    </r>
    <r>
      <rPr>
        <sz val="9"/>
        <color rgb="FF000000"/>
        <rFont val="Arial"/>
        <family val="2"/>
      </rPr>
      <t xml:space="preserve"> de instalar un sistema en la red.</t>
    </r>
    <r>
      <rPr>
        <sz val="9"/>
        <color rgb="FF000000"/>
        <rFont val="Arial"/>
        <family val="2"/>
      </rPr>
      <t xml:space="preserve">
Esto rige para TODAS las contraseñas predeterminadas, por ejemplo, entre otras, las utilizadas por los sistemas operativos, los software que prestan servicios de seguridad, las cuentas de aplicaciones y sistemas, los terminales de POS (puntos de venta), las aplicaciones de pago, las cadenas comunitarias de SNMP (protocolo simple de administración de red), etc.</t>
    </r>
  </si>
  <si>
    <r>
      <rPr>
        <b/>
        <sz val="9"/>
        <color rgb="FF000000"/>
        <rFont val="Arial"/>
        <family val="2"/>
      </rPr>
      <t>2.6</t>
    </r>
    <r>
      <rPr>
        <sz val="9"/>
        <color rgb="FF000000"/>
        <rFont val="Arial"/>
        <family val="2"/>
      </rPr>
      <t xml:space="preserve"> Los proveedores de hosting compartido deben proteger el entorno y los datos del titular de la tarjeta que aloja la entidad.</t>
    </r>
    <r>
      <rPr>
        <sz val="9"/>
        <color rgb="FF000000"/>
        <rFont val="Arial"/>
        <family val="2"/>
      </rPr>
      <t xml:space="preserve"> </t>
    </r>
    <r>
      <rPr>
        <sz val="9"/>
        <color rgb="FF000000"/>
        <rFont val="Arial"/>
        <family val="2"/>
      </rPr>
      <t xml:space="preserve">Estos proveedores deben cumplir requisitos específicos detallados en el </t>
    </r>
    <r>
      <rPr>
        <i/>
        <sz val="9"/>
        <color rgb="FF000000"/>
        <rFont val="Arial"/>
        <family val="2"/>
      </rPr>
      <t>Anexo A1:</t>
    </r>
    <r>
      <rPr>
        <i/>
        <sz val="9"/>
        <color rgb="FF000000"/>
        <rFont val="Arial"/>
        <family val="2"/>
      </rPr>
      <t xml:space="preserve"> </t>
    </r>
    <r>
      <rPr>
        <i/>
        <sz val="9"/>
        <color rgb="FF000000"/>
        <rFont val="Arial"/>
        <family val="2"/>
      </rPr>
      <t>Requisitos adicionales de las DSS de la PCI para los proveedores de servicios de hosting.</t>
    </r>
  </si>
  <si>
    <r>
      <rPr>
        <b/>
        <sz val="9"/>
        <color rgb="FF000000"/>
        <rFont val="Arial"/>
        <family val="2"/>
      </rPr>
      <t xml:space="preserve">3.3 </t>
    </r>
    <r>
      <rPr>
        <sz val="9"/>
        <color rgb="FF000000"/>
        <rFont val="Arial"/>
        <family val="2"/>
      </rPr>
      <t>Enmascare el PAN (número de cuenta principal) cuando aparezca (los primeros seis o los últimos cuatro dígitos es la cantidad máxima de dígitos que aparecerá), de modo que solo el personal con una necesidad comercial legítima pueda ver más que los primeros seis o los últimos cuatro dígitos del PAN.</t>
    </r>
    <r>
      <rPr>
        <b/>
        <i/>
        <sz val="9"/>
        <color rgb="FF000000"/>
        <rFont val="Arial"/>
        <family val="2"/>
      </rPr>
      <t xml:space="preserve">
Nota:</t>
    </r>
    <r>
      <rPr>
        <i/>
        <sz val="9"/>
        <color rgb="FF000000"/>
        <rFont val="Arial"/>
        <family val="2"/>
      </rPr>
      <t xml:space="preserve"> </t>
    </r>
    <r>
      <rPr>
        <i/>
        <sz val="9"/>
        <color rgb="FF000000"/>
        <rFont val="Arial"/>
        <family val="2"/>
      </rPr>
      <t>Este requisito no reemplaza los requisitos más estrictos implementados para la presentación de los datos del titular de la tarjeta (por ejemplo, requisitos legales o de las marcas de las tarjetas de pago para los recibos de POS [puntos de venta</t>
    </r>
    <r>
      <rPr>
        <i/>
        <sz val="9"/>
        <color rgb="FF000000"/>
        <rFont val="Arial"/>
        <family val="2"/>
      </rPr>
      <t>]</t>
    </r>
    <r>
      <rPr>
        <i/>
        <sz val="9"/>
        <color rgb="FF000000"/>
        <rFont val="Arial"/>
        <family val="2"/>
      </rPr>
      <t>).</t>
    </r>
  </si>
  <si>
    <r>
      <rPr>
        <b/>
        <sz val="9"/>
        <color rgb="FF000000"/>
        <rFont val="Arial"/>
        <family val="2"/>
      </rPr>
      <t xml:space="preserve">3.4.1 </t>
    </r>
    <r>
      <rPr>
        <sz val="9"/>
        <color rgb="FF000000"/>
        <rFont val="Arial"/>
        <family val="2"/>
      </rPr>
      <t>Si se utiliza el cifrado de disco (en lugar de un cifrado de base de datos por archivo o columna), se debe administrar un acceso lógico independiente y por separado de los mecanismos de autenticación y control de acceso del sistema operativo nativo (por ejemplo, no se deben utilizar bases de datos de cuentas de usuarios locales ni credenciales generales de inicio de sesión de la red).</t>
    </r>
    <r>
      <rPr>
        <sz val="9"/>
        <color rgb="FF000000"/>
        <rFont val="Arial"/>
        <family val="2"/>
      </rPr>
      <t xml:space="preserve"> </t>
    </r>
    <r>
      <rPr>
        <sz val="9"/>
        <color rgb="FF000000"/>
        <rFont val="Arial"/>
        <family val="2"/>
      </rPr>
      <t>Las claves de descifrado no deben estar asociadas con las cuentas de usuarios.</t>
    </r>
    <r>
      <rPr>
        <sz val="9"/>
        <color rgb="FF000000"/>
        <rFont val="Arial"/>
        <family val="2"/>
      </rPr>
      <t xml:space="preserve"> </t>
    </r>
    <r>
      <rPr>
        <b/>
        <i/>
        <sz val="9"/>
        <color rgb="FF000000"/>
        <rFont val="Arial"/>
        <family val="2"/>
      </rPr>
      <t xml:space="preserve">
Nota:</t>
    </r>
    <r>
      <rPr>
        <b/>
        <i/>
        <sz val="9"/>
        <color rgb="FF000000"/>
        <rFont val="Arial"/>
        <family val="2"/>
      </rPr>
      <t xml:space="preserve"> </t>
    </r>
    <r>
      <rPr>
        <i/>
        <sz val="9"/>
        <color rgb="FF000000"/>
        <rFont val="Arial"/>
        <family val="2"/>
      </rPr>
      <t>Este requisito se aplica adicionalmente a todos los demás requisitos de cifrado y d</t>
    </r>
    <r>
      <rPr>
        <i/>
        <sz val="9"/>
        <color rgb="FF000000"/>
        <rFont val="Arial"/>
        <family val="2"/>
      </rPr>
      <t>e gestión de claves de la PCI DSS.</t>
    </r>
  </si>
  <si>
    <r>
      <rPr>
        <b/>
        <sz val="9"/>
        <color rgb="FF000000"/>
        <rFont val="Arial"/>
        <family val="2"/>
      </rPr>
      <t>3.5.2</t>
    </r>
    <r>
      <rPr>
        <sz val="9"/>
        <color rgb="FF000000"/>
        <rFont val="Arial"/>
        <family val="2"/>
      </rPr>
      <t xml:space="preserve"> Restrinja el acceso a las claves criptográficas a la menor cantidad de custodios necesarios.</t>
    </r>
  </si>
  <si>
    <r>
      <rPr>
        <b/>
        <sz val="9"/>
        <color rgb="FF000000"/>
        <rFont val="Arial"/>
        <family val="2"/>
      </rPr>
      <t>3.5.3</t>
    </r>
    <r>
      <rPr>
        <sz val="9"/>
        <color rgb="FF000000"/>
        <rFont val="Arial"/>
        <family val="2"/>
      </rPr>
      <t xml:space="preserve"> Siempre guarde las claves secretas y privadas utilizadas para cifrar/descifrar los datos del titular de la tarjeta en una (o más) de las siguientes formas:</t>
    </r>
    <r>
      <rPr>
        <sz val="9"/>
        <color rgb="FF000000"/>
        <rFont val="Arial"/>
        <family val="2"/>
      </rPr>
      <t xml:space="preserve">
• Cifrado con una clave de cifrado de claves que es al meno</t>
    </r>
    <r>
      <rPr>
        <sz val="9"/>
        <color rgb="FF000000"/>
        <rFont val="Arial"/>
        <family val="2"/>
      </rPr>
      <t>s tan sólida como la clave de cifrado de datos, y que se almacena por separado de la clave de cifrado de datos</t>
    </r>
    <r>
      <rPr>
        <sz val="9"/>
        <color rgb="FF000000"/>
        <rFont val="Arial"/>
        <family val="2"/>
      </rPr>
      <t xml:space="preserve">
•  Dentro de un dispositivo seguro criptográfico (como un módulo de seguridad (HSM) de hardware (host) o dispositivo de punto de interacción aprobado por PTS)</t>
    </r>
    <r>
      <rPr>
        <sz val="9"/>
        <color rgb="FF000000"/>
        <rFont val="Arial"/>
        <family val="2"/>
      </rPr>
      <t xml:space="preserve">
•  Al menos dos componentes de clave de máxima longitud o intercambios clave, de acuerdo con un método aceptado por la industria</t>
    </r>
    <r>
      <rPr>
        <b/>
        <i/>
        <sz val="9"/>
        <color rgb="FF000000"/>
        <rFont val="Arial"/>
        <family val="2"/>
      </rPr>
      <t xml:space="preserve">
Nota:</t>
    </r>
    <r>
      <rPr>
        <i/>
        <sz val="9"/>
        <color rgb="FF000000"/>
        <rFont val="Arial"/>
        <family val="2"/>
      </rPr>
      <t xml:space="preserve"> </t>
    </r>
    <r>
      <rPr>
        <i/>
        <sz val="9"/>
        <color rgb="FF000000"/>
        <rFont val="Arial"/>
        <family val="2"/>
      </rPr>
      <t>No es necesario guardar las claves públicas de esta manera.</t>
    </r>
  </si>
  <si>
    <r>
      <rPr>
        <b/>
        <sz val="9"/>
        <color rgb="FF000000"/>
        <rFont val="Arial"/>
        <family val="2"/>
      </rPr>
      <t>3.5.4</t>
    </r>
    <r>
      <rPr>
        <sz val="9"/>
        <color rgb="FF000000"/>
        <rFont val="Arial"/>
        <family val="2"/>
      </rPr>
      <t xml:space="preserve"> Guarde las claves criptográficas en la menor cantidad de ubicaciones posibles.</t>
    </r>
  </si>
  <si>
    <r>
      <rPr>
        <b/>
        <sz val="9"/>
        <color rgb="FF000000"/>
        <rFont val="Arial"/>
        <family val="2"/>
      </rPr>
      <t xml:space="preserve">4.1.1 </t>
    </r>
    <r>
      <rPr>
        <sz val="9"/>
        <color rgb="FF000000"/>
        <rFont val="Arial"/>
        <family val="2"/>
      </rPr>
      <t>Asegúrese de que las redes inalámbricas que transmiten los datos del titular de la tarjeta o que están conectadas al entorno de datos del titular de la tarjeta utilicen las mejores prácticas de la industria a fin de implementar un cifrado sólido para la transmisión y la autenticación.</t>
    </r>
  </si>
  <si>
    <r>
      <rPr>
        <b/>
        <sz val="9"/>
        <color rgb="FF000000"/>
        <rFont val="Arial"/>
        <family val="2"/>
      </rPr>
      <t xml:space="preserve">6.4.4 </t>
    </r>
    <r>
      <rPr>
        <sz val="9"/>
        <color rgb="FF000000"/>
        <rFont val="Arial"/>
        <family val="2"/>
      </rPr>
      <t>Eliminación de datos y cuentas de los componentes del sistema antes de que se activen los sistemas de producción.</t>
    </r>
  </si>
  <si>
    <r>
      <rPr>
        <b/>
        <sz val="9"/>
        <color rgb="FF000000"/>
        <rFont val="Arial"/>
        <family val="2"/>
      </rPr>
      <t>6.5</t>
    </r>
    <r>
      <rPr>
        <sz val="9"/>
        <color rgb="FF000000"/>
        <rFont val="Arial"/>
        <family val="2"/>
      </rPr>
      <t xml:space="preserve"> Aborde las vulnerabilidades de codificación comunes en los procesos de desarrollo de software de la siguiente manera:</t>
    </r>
    <r>
      <rPr>
        <sz val="9"/>
        <color rgb="FF000000"/>
        <rFont val="Arial"/>
        <family val="2"/>
      </rPr>
      <t xml:space="preserve">
•  Capacite a los desarrolladores, por lo menos anualmente, en las técnicas actualizadas de codificación segura, incluida la forma de evitar las vulnerabilidades de codificación comunes.</t>
    </r>
    <r>
      <rPr>
        <sz val="9"/>
        <color rgb="FF000000"/>
        <rFont val="Arial"/>
        <family val="2"/>
      </rPr>
      <t xml:space="preserve">
•  Desarrolle aplicaciones basadas en directrices de codificación seguras.</t>
    </r>
    <r>
      <rPr>
        <b/>
        <i/>
        <sz val="9"/>
        <color rgb="FF000000"/>
        <rFont val="Arial"/>
        <family val="2"/>
      </rPr>
      <t xml:space="preserve">
Nota:</t>
    </r>
    <r>
      <rPr>
        <i/>
        <sz val="9"/>
        <color rgb="FF000000"/>
        <rFont val="Arial"/>
        <family val="2"/>
      </rPr>
      <t xml:space="preserve"> </t>
    </r>
    <r>
      <rPr>
        <i/>
        <sz val="9"/>
        <color rgb="FF000000"/>
        <rFont val="Arial"/>
        <family val="2"/>
      </rPr>
      <t>Las vulnerabilidades que se enumeran desde el punto 6.5.1 hasta el 6.5.10 eran congruentes con las mejores prácticas de la industria al momento de la publicación de esta versión de las PCI DSS.</t>
    </r>
    <r>
      <rPr>
        <i/>
        <sz val="9"/>
        <color rgb="FF000000"/>
        <rFont val="Arial"/>
        <family val="2"/>
      </rPr>
      <t xml:space="preserve"> </t>
    </r>
    <r>
      <rPr>
        <i/>
        <sz val="9"/>
        <color rgb="FF000000"/>
        <rFont val="Arial"/>
        <family val="2"/>
      </rPr>
      <t>Sin embargo, debido a que las mejores prácticas de la industria para la gestión de vulnerabilidades se actualizan (por ejemplo, OWASP Guide, SANS CWE Top 25, CERT Secure Coding, etc.), se deben utilizar las mejores prácticas actuales para estos requisitos.</t>
    </r>
  </si>
  <si>
    <r>
      <rPr>
        <b/>
        <sz val="9"/>
        <color rgb="FF000000"/>
        <rFont val="Arial"/>
        <family val="2"/>
      </rPr>
      <t>6.5.10</t>
    </r>
    <r>
      <rPr>
        <sz val="9"/>
        <color rgb="FF000000"/>
        <rFont val="Arial"/>
        <family val="2"/>
      </rPr>
      <t>Autenticación y administración de sesión interrumpidas</t>
    </r>
    <r>
      <rPr>
        <b/>
        <sz val="9"/>
        <color rgb="FF000000"/>
        <rFont val="Arial"/>
        <family val="2"/>
      </rPr>
      <t xml:space="preserve"> </t>
    </r>
  </si>
  <si>
    <r>
      <rPr>
        <b/>
        <sz val="9"/>
        <color rgb="FF000000"/>
        <rFont val="Arial"/>
        <family val="2"/>
      </rPr>
      <t>7.2</t>
    </r>
    <r>
      <rPr>
        <sz val="9"/>
        <color rgb="FF000000"/>
        <rFont val="Arial"/>
        <family val="2"/>
      </rPr>
      <t xml:space="preserve"> Establezca un sistema de control de acceso para los componentes del sistema que restrinja el acceso según la necesidad del usuario de conocer y que se configure para “negar todo”, salvo que se permita específicamente.</t>
    </r>
    <r>
      <rPr>
        <sz val="9"/>
        <color rgb="FF000000"/>
        <rFont val="Arial"/>
        <family val="2"/>
      </rPr>
      <t xml:space="preserve">
Este sistema de control de acceso debe incluir lo siguiente:</t>
    </r>
  </si>
  <si>
    <r>
      <rPr>
        <b/>
        <sz val="9"/>
        <color rgb="FF000000"/>
        <rFont val="Arial"/>
        <family val="2"/>
      </rPr>
      <t xml:space="preserve">8.3 </t>
    </r>
    <r>
      <rPr>
        <sz val="9"/>
        <color rgb="FF000000"/>
        <rFont val="Arial"/>
        <family val="2"/>
      </rPr>
      <t>Asegure todo el acceso administrativo ind</t>
    </r>
    <r>
      <rPr>
        <sz val="9"/>
        <color rgb="FF000000"/>
        <rFont val="Arial"/>
        <family val="2"/>
      </rPr>
      <t>ividual que no sea de consola y todo el acceso remoto al CDE mediante la autenticación de múltiples factores.</t>
    </r>
    <r>
      <rPr>
        <sz val="9"/>
        <color rgb="FF000000"/>
        <rFont val="Arial"/>
        <family val="2"/>
      </rPr>
      <t xml:space="preserve"> </t>
    </r>
    <r>
      <rPr>
        <b/>
        <i/>
        <sz val="9"/>
        <color rgb="FF000000"/>
        <rFont val="Arial"/>
        <family val="2"/>
      </rPr>
      <t xml:space="preserve">
Nota:</t>
    </r>
    <r>
      <rPr>
        <i/>
        <sz val="9"/>
        <color rgb="FF000000"/>
        <rFont val="Arial"/>
        <family val="2"/>
      </rPr>
      <t xml:space="preserve"> </t>
    </r>
    <r>
      <rPr>
        <i/>
        <sz val="9"/>
        <color rgb="FF000000"/>
        <rFont val="Arial"/>
        <family val="2"/>
      </rPr>
      <t>La autenticación de múltiples factores requiere que se utilicen dos de los tres métodos de autenticación (consulte el Requisito 8.2 para obtener una descripción de los métodos de autenticación).</t>
    </r>
    <r>
      <rPr>
        <i/>
        <sz val="9"/>
        <color rgb="FF000000"/>
        <rFont val="Arial"/>
        <family val="2"/>
      </rPr>
      <t xml:space="preserve"> </t>
    </r>
    <r>
      <rPr>
        <i/>
        <sz val="9"/>
        <color rgb="FF000000"/>
        <rFont val="Arial"/>
        <family val="2"/>
      </rPr>
      <t>El uso de un mismo factor dos veces (por ejemplo, utilizar dos contraseñas individuales) no se considera una autenticación de múltiples factores.</t>
    </r>
  </si>
  <si>
    <r>
      <rPr>
        <b/>
        <sz val="9"/>
        <color rgb="FF000000"/>
        <rFont val="Arial"/>
        <family val="2"/>
      </rPr>
      <t xml:space="preserve">3.5.1 </t>
    </r>
    <r>
      <rPr>
        <sz val="9"/>
        <color rgb="FF000000"/>
        <rFont val="Arial"/>
        <family val="2"/>
      </rPr>
      <t xml:space="preserve"> </t>
    </r>
    <r>
      <rPr>
        <b/>
        <i/>
        <sz val="9"/>
        <color rgb="FF000000"/>
        <rFont val="Arial"/>
        <family val="2"/>
      </rPr>
      <t>Requisitos adicionales solo para los proveedores de servicios:</t>
    </r>
    <r>
      <rPr>
        <sz val="9"/>
        <color rgb="FF000000"/>
        <rFont val="Arial"/>
        <family val="2"/>
      </rPr>
      <t xml:space="preserve"> </t>
    </r>
    <r>
      <rPr>
        <sz val="9"/>
        <color rgb="FF000000"/>
        <rFont val="Arial"/>
        <family val="2"/>
      </rPr>
      <t>Mantenga una descripción documentada de la arquitectura criptográfica que incluye:</t>
    </r>
    <r>
      <rPr>
        <sz val="9"/>
        <color rgb="FF000000"/>
        <rFont val="Arial"/>
        <family val="2"/>
      </rPr>
      <t xml:space="preserve">
• Detalles de todos los algoritmos, protocolos y claves utilizados para la protección de los datos del titular de la tarjeta, incluidas la complejidad de la clave y la fecha de caducidad</t>
    </r>
    <r>
      <rPr>
        <sz val="9"/>
        <color rgb="FF000000"/>
        <rFont val="Arial"/>
        <family val="2"/>
      </rPr>
      <t xml:space="preserve">
• Descripción del uso clave para cada clave.</t>
    </r>
    <r>
      <rPr>
        <sz val="9"/>
        <color rgb="FF000000"/>
        <rFont val="Arial"/>
        <family val="2"/>
      </rPr>
      <t xml:space="preserve">
• Inventario de un HSM SMS y otros SCD utilizados para la gestión de claves</t>
    </r>
    <r>
      <rPr>
        <b/>
        <i/>
        <sz val="9"/>
        <color rgb="FF000000"/>
        <rFont val="Arial"/>
        <family val="2"/>
      </rPr>
      <t xml:space="preserve">
Nota:</t>
    </r>
    <r>
      <rPr>
        <b/>
        <i/>
        <sz val="9"/>
        <color rgb="FF000000"/>
        <rFont val="Arial"/>
        <family val="2"/>
      </rPr>
      <t xml:space="preserve"> </t>
    </r>
    <r>
      <rPr>
        <i/>
        <sz val="9"/>
        <color rgb="FF000000"/>
        <rFont val="Arial"/>
        <family val="2"/>
      </rPr>
      <t>Este requisito se considerará la mejor práctica hasta el 31 de enero de 2018 y, a partir de ese momento, se convertirá en requisito.</t>
    </r>
    <r>
      <rPr>
        <b/>
        <i/>
        <sz val="9"/>
        <color rgb="FF000000"/>
        <rFont val="Arial"/>
        <family val="2"/>
      </rPr>
      <t xml:space="preserve"> </t>
    </r>
  </si>
  <si>
    <r>
      <rPr>
        <b/>
        <sz val="9"/>
        <color rgb="FF000000"/>
        <rFont val="Arial"/>
        <family val="2"/>
      </rPr>
      <t xml:space="preserve">6.4.6 </t>
    </r>
    <r>
      <rPr>
        <sz val="9"/>
        <color rgb="FF000000"/>
        <rFont val="Arial"/>
        <family val="2"/>
      </rPr>
      <t>Al término de un cambio significativo, deben implementarse todos los requisitos pertinentes de la PCI DSS en todos los sistemas y redes nuevos o modificados, y la documentación actualizada según sea el caso.</t>
    </r>
    <r>
      <rPr>
        <b/>
        <i/>
        <sz val="9"/>
        <color rgb="FF000000"/>
        <rFont val="Arial"/>
        <family val="2"/>
      </rPr>
      <t xml:space="preserve">
Nota:</t>
    </r>
    <r>
      <rPr>
        <b/>
        <i/>
        <sz val="9"/>
        <color rgb="FF000000"/>
        <rFont val="Arial"/>
        <family val="2"/>
      </rPr>
      <t xml:space="preserve"> </t>
    </r>
    <r>
      <rPr>
        <i/>
        <sz val="9"/>
        <color rgb="FF000000"/>
        <rFont val="Arial"/>
        <family val="2"/>
      </rPr>
      <t>Este requisito se considerará la mejor práctica hasta el 31 de enero de 2018 y,</t>
    </r>
    <r>
      <rPr>
        <i/>
        <sz val="9"/>
        <color rgb="FF000000"/>
        <rFont val="Arial"/>
        <family val="2"/>
      </rPr>
      <t xml:space="preserve"> a partir de ese momento, se convertirá en requisito.</t>
    </r>
    <r>
      <rPr>
        <i/>
        <sz val="9"/>
        <color rgb="FF000000"/>
        <rFont val="Arial"/>
        <family val="2"/>
      </rPr>
      <t xml:space="preserve"> </t>
    </r>
  </si>
  <si>
    <r>
      <rPr>
        <b/>
        <sz val="9"/>
        <color rgb="FF000000"/>
        <rFont val="Arial"/>
        <family val="2"/>
      </rPr>
      <t xml:space="preserve">8.3.1 </t>
    </r>
    <r>
      <rPr>
        <sz val="9"/>
        <color rgb="FF000000"/>
        <rFont val="Arial"/>
        <family val="2"/>
      </rPr>
      <t>Incorporar la autenticación de múltiples factores para todo acceso que no sea de consola en el CDE para el personal con acc</t>
    </r>
    <r>
      <rPr>
        <sz val="9"/>
        <color rgb="FF000000"/>
        <rFont val="Arial"/>
        <family val="2"/>
      </rPr>
      <t>eso administrativo.</t>
    </r>
    <r>
      <rPr>
        <sz val="9"/>
        <color rgb="FF000000"/>
        <rFont val="Arial"/>
        <family val="2"/>
      </rPr>
      <t xml:space="preserve"> </t>
    </r>
    <r>
      <rPr>
        <b/>
        <i/>
        <sz val="9"/>
        <color rgb="FF000000"/>
        <rFont val="Arial"/>
        <family val="2"/>
      </rPr>
      <t xml:space="preserve">
Nota:</t>
    </r>
    <r>
      <rPr>
        <b/>
        <i/>
        <sz val="9"/>
        <color rgb="FF000000"/>
        <rFont val="Arial"/>
        <family val="2"/>
      </rPr>
      <t xml:space="preserve"> </t>
    </r>
    <r>
      <rPr>
        <i/>
        <sz val="9"/>
        <color rgb="FF000000"/>
        <rFont val="Arial"/>
        <family val="2"/>
      </rPr>
      <t>Este requisito se considerará la mejor práctica hasta el 31 de enero de 2018 y, a partir de ese momento, se convertirá en requisito.</t>
    </r>
  </si>
  <si>
    <r>
      <rPr>
        <b/>
        <sz val="9"/>
        <color rgb="FF000000"/>
        <rFont val="Arial"/>
        <family val="2"/>
      </rPr>
      <t>8.4</t>
    </r>
    <r>
      <rPr>
        <sz val="9"/>
        <color rgb="FF000000"/>
        <rFont val="Arial"/>
        <family val="2"/>
      </rPr>
      <t xml:space="preserve"> Documente y comunique los procedimientos y las políticas de autenticación a todos los usuarios, que incluye lo siguiente:</t>
    </r>
    <r>
      <rPr>
        <sz val="9"/>
        <color rgb="FF000000"/>
        <rFont val="Arial"/>
        <family val="2"/>
      </rPr>
      <t xml:space="preserve">
•  Orientación sobre la selección de credenciales de autenticación sólidas</t>
    </r>
    <r>
      <rPr>
        <sz val="9"/>
        <color rgb="FF000000"/>
        <rFont val="Arial"/>
        <family val="2"/>
      </rPr>
      <t xml:space="preserve">
•  Orientación sobre cómo los usuarios deben proteger sus credenciales de autenticación</t>
    </r>
    <r>
      <rPr>
        <sz val="9"/>
        <color rgb="FF000000"/>
        <rFont val="Arial"/>
        <family val="2"/>
      </rPr>
      <t xml:space="preserve">
•  Instrucciones de no volver a utilizar contraseñas utilizadas anteriormente</t>
    </r>
    <r>
      <rPr>
        <sz val="9"/>
        <color rgb="FF000000"/>
        <rFont val="Arial"/>
        <family val="2"/>
      </rPr>
      <t xml:space="preserve">
•  Instrucciones para cambiar las contraseñas si hay alguna sospecha de que la contraseña podría estar en riesgo.</t>
    </r>
  </si>
  <si>
    <r>
      <rPr>
        <b/>
        <sz val="9"/>
        <color rgb="FF000000"/>
        <rFont val="Arial"/>
        <family val="2"/>
      </rPr>
      <t xml:space="preserve">1.3.5 </t>
    </r>
    <r>
      <rPr>
        <sz val="9"/>
        <color rgb="FF000000"/>
        <rFont val="Arial"/>
        <family val="2"/>
      </rPr>
      <t>Solo permita conexiones “establecidas” en la red.</t>
    </r>
  </si>
  <si>
    <r>
      <rPr>
        <b/>
        <sz val="9"/>
        <color rgb="FF000000"/>
        <rFont val="Arial"/>
        <family val="2"/>
      </rPr>
      <t>1.3.7</t>
    </r>
    <r>
      <rPr>
        <sz val="9"/>
        <color rgb="FF000000"/>
        <rFont val="Arial"/>
        <family val="2"/>
      </rPr>
      <t xml:space="preserve"> No divulgue direcciones IP privadas ni información de enrutamiento a partes no autorizadas.</t>
    </r>
    <r>
      <rPr>
        <b/>
        <i/>
        <sz val="9"/>
        <color rgb="FF000000"/>
        <rFont val="Arial"/>
        <family val="2"/>
      </rPr>
      <t xml:space="preserve">
Nota:</t>
    </r>
    <r>
      <rPr>
        <i/>
        <sz val="9"/>
        <color rgb="FF000000"/>
        <rFont val="Arial"/>
        <family val="2"/>
      </rPr>
      <t xml:space="preserve"> </t>
    </r>
    <r>
      <rPr>
        <i/>
        <sz val="9"/>
        <color rgb="FF000000"/>
        <rFont val="Arial"/>
        <family val="2"/>
      </rPr>
      <t>Entre los métodos para ocultar direcciones IP, se pueden incluir, a modo de ejemplo, los siguientes:</t>
    </r>
    <r>
      <rPr>
        <i/>
        <sz val="9"/>
        <color rgb="FF000000"/>
        <rFont val="Arial"/>
        <family val="2"/>
      </rPr>
      <t xml:space="preserve">
•  Traducción de Direcciones de Red (NAT)</t>
    </r>
    <r>
      <rPr>
        <i/>
        <sz val="9"/>
        <color rgb="FF000000"/>
        <rFont val="Arial"/>
        <family val="2"/>
      </rPr>
      <t xml:space="preserve">
•  Colocar servidores que contienen datos del titular de la tarjeta detrás de servidores proxy/firewalls, </t>
    </r>
    <r>
      <rPr>
        <i/>
        <sz val="9"/>
        <color rgb="FF000000"/>
        <rFont val="Arial"/>
        <family val="2"/>
      </rPr>
      <t xml:space="preserve">
•  Eliminación o filtrado de los anuncios de ruta para las redes privadas que emplean direcciones registradas, </t>
    </r>
    <r>
      <rPr>
        <i/>
        <sz val="9"/>
        <color rgb="FF000000"/>
        <rFont val="Arial"/>
        <family val="2"/>
      </rPr>
      <t xml:space="preserve">
•  Uso interno del espacio de dirección RFC1918 en lugar de las direcciones registradas.</t>
    </r>
  </si>
  <si>
    <r>
      <rPr>
        <b/>
        <sz val="9"/>
        <color rgb="FF000000"/>
        <rFont val="Arial"/>
        <family val="2"/>
      </rPr>
      <t>1.4</t>
    </r>
    <r>
      <rPr>
        <sz val="9"/>
        <color rgb="FF000000"/>
        <rFont val="Arial"/>
        <family val="2"/>
      </rPr>
      <t xml:space="preserve"> Instale software de firewall personal o una funcionalidad equivalente en todos los dispositivos móviles (de propiedad de la compañía y/o de los trabajadores) que tengan conexión a Internet cuando están fuera de la red (por ejemplo, computadoras portátiles que usan los trabajadores), y que también se usan para acceder al CDE.</t>
    </r>
    <r>
      <rPr>
        <sz val="9"/>
        <color rgb="FF000000"/>
        <rFont val="Arial"/>
        <family val="2"/>
      </rPr>
      <t xml:space="preserve"> </t>
    </r>
    <r>
      <rPr>
        <sz val="9"/>
        <color rgb="FF000000"/>
        <rFont val="Arial"/>
        <family val="2"/>
      </rPr>
      <t>Las configuraciones de firewall (o equivalente) incluyen:</t>
    </r>
    <r>
      <rPr>
        <sz val="9"/>
        <color rgb="FF000000"/>
        <rFont val="Arial"/>
        <family val="2"/>
      </rPr>
      <t xml:space="preserve">
•  Se definen los ajustes específicos de configuración.</t>
    </r>
    <r>
      <rPr>
        <sz val="9"/>
        <color rgb="FF000000"/>
        <rFont val="Arial"/>
        <family val="2"/>
      </rPr>
      <t xml:space="preserve">
•  El firewall personal (o funcionalidad equivalente) está en ejecución activa.</t>
    </r>
    <r>
      <rPr>
        <sz val="9"/>
        <color rgb="FF000000"/>
        <rFont val="Arial"/>
        <family val="2"/>
      </rPr>
      <t xml:space="preserve">
•  El firewall personal (o una funcionalidad equivalente) no es alterable por los usuarios de los dispositivos informáticos portátiles.</t>
    </r>
  </si>
  <si>
    <r>
      <rPr>
        <b/>
        <sz val="9"/>
        <color rgb="FF000000"/>
        <rFont val="Arial"/>
        <family val="2"/>
      </rPr>
      <t>8.2.5</t>
    </r>
    <r>
      <rPr>
        <sz val="9"/>
        <color rgb="FF000000"/>
        <rFont val="Arial"/>
        <family val="2"/>
      </rPr>
      <t xml:space="preserve"> No permita que una persona envíe una contraseña/frase nueva que sea igual a cualquiera de las últimas cuatro contraseñas/frases utiliz</t>
    </r>
    <r>
      <rPr>
        <sz val="9"/>
        <color rgb="FF000000"/>
        <rFont val="Arial"/>
        <family val="2"/>
      </rPr>
      <t>adas.</t>
    </r>
  </si>
  <si>
    <r>
      <rPr>
        <b/>
        <sz val="9"/>
        <color rgb="FF000000"/>
        <rFont val="Arial"/>
        <family val="2"/>
      </rPr>
      <t>8.3.2</t>
    </r>
    <r>
      <rPr>
        <sz val="9"/>
        <color rgb="FF000000"/>
        <rFont val="Arial"/>
        <family val="2"/>
      </rPr>
      <t xml:space="preserve"> Incorpore la autenticación de múltiples factores para todo acceso remoto que se origine desde fuera de la red de la entidad (tanto para usuarios como administradores, e incluso para todos los terceros involucrados en el soporte o mantenimiento).</t>
    </r>
  </si>
  <si>
    <r>
      <rPr>
        <b/>
        <sz val="9"/>
        <color rgb="FF000000"/>
        <rFont val="Arial"/>
        <family val="2"/>
      </rPr>
      <t xml:space="preserve">8.5.1 </t>
    </r>
    <r>
      <rPr>
        <b/>
        <i/>
        <sz val="9"/>
        <color rgb="FF000000"/>
        <rFont val="Arial"/>
        <family val="2"/>
      </rPr>
      <t>Requisitos adicionales solo para los proveedores de servicios</t>
    </r>
    <r>
      <rPr>
        <i/>
        <sz val="9"/>
        <color rgb="FF000000"/>
        <rFont val="Arial"/>
        <family val="2"/>
      </rPr>
      <t>:</t>
    </r>
    <r>
      <rPr>
        <i/>
        <sz val="9"/>
        <color rgb="FF000000"/>
        <rFont val="Arial"/>
        <family val="2"/>
      </rPr>
      <t xml:space="preserve"> </t>
    </r>
    <r>
      <rPr>
        <sz val="9"/>
        <color rgb="FF000000"/>
        <rFont val="Arial"/>
        <family val="2"/>
      </rPr>
      <t>Los proveedores de servicios que tengan acceso a las instalaciones del cliente (por ejemplo, para tareas de soporte de los sistemas de POS o de los servidores) deben usar una credencial de autenticación exclusiva (como una contraseña/frase) para cada cliente.</t>
    </r>
    <r>
      <rPr>
        <b/>
        <i/>
        <sz val="9"/>
        <color rgb="FF000000"/>
        <rFont val="Arial"/>
        <family val="2"/>
      </rPr>
      <t xml:space="preserve">
Nota:</t>
    </r>
    <r>
      <rPr>
        <i/>
        <sz val="9"/>
        <color rgb="FF000000"/>
        <rFont val="Arial"/>
        <family val="2"/>
      </rPr>
      <t xml:space="preserve"> </t>
    </r>
    <r>
      <rPr>
        <i/>
        <sz val="9"/>
        <color rgb="FF000000"/>
        <rFont val="Arial"/>
        <family val="2"/>
      </rPr>
      <t>El objetivo de este requisito no es aplicarlo a los proveedores de servicios de hosting compartido que acceden a su propio entorno de hosting, donde se alojan numerosos entornos de clientes.</t>
    </r>
  </si>
  <si>
    <r>
      <rPr>
        <b/>
        <sz val="9"/>
        <color rgb="FF000000"/>
        <rFont val="Arial"/>
        <family val="2"/>
      </rPr>
      <t xml:space="preserve">12.11.1 </t>
    </r>
    <r>
      <rPr>
        <b/>
        <i/>
        <sz val="9"/>
        <color rgb="FF000000"/>
        <rFont val="Arial"/>
        <family val="2"/>
      </rPr>
      <t>Requisitos adicionales solo para los proveedores de servicios:</t>
    </r>
    <r>
      <rPr>
        <b/>
        <sz val="9"/>
        <color rgb="FF000000"/>
        <rFont val="Arial"/>
        <family val="2"/>
      </rPr>
      <t xml:space="preserve"> </t>
    </r>
    <r>
      <rPr>
        <sz val="9"/>
        <color rgb="FF000000"/>
        <rFont val="Arial"/>
        <family val="2"/>
      </rPr>
      <t xml:space="preserve"> </t>
    </r>
    <r>
      <rPr>
        <sz val="9"/>
        <color rgb="FF000000"/>
        <rFont val="Arial"/>
        <family val="2"/>
      </rPr>
      <t>Mantener la documentación del proceso de revisión trimestral para incluir:</t>
    </r>
    <r>
      <rPr>
        <sz val="9"/>
        <color rgb="FF000000"/>
        <rFont val="Arial"/>
        <family val="2"/>
      </rPr>
      <t xml:space="preserve"> </t>
    </r>
    <r>
      <rPr>
        <sz val="9"/>
        <color rgb="FF000000"/>
        <rFont val="Arial"/>
        <family val="2"/>
      </rPr>
      <t xml:space="preserve">
• Documentar resultados de las revisiones </t>
    </r>
    <r>
      <rPr>
        <sz val="9"/>
        <color rgb="FF000000"/>
        <rFont val="Arial"/>
        <family val="2"/>
      </rPr>
      <t xml:space="preserve">
• Revisión y cierre de los resultados por el personal asignado a la responsabilidad del programa de cumplimiento de la PCI DSS  </t>
    </r>
    <r>
      <rPr>
        <b/>
        <i/>
        <sz val="9"/>
        <color rgb="FF000000"/>
        <rFont val="Arial"/>
        <family val="2"/>
      </rPr>
      <t xml:space="preserve">
Nota:</t>
    </r>
    <r>
      <rPr>
        <b/>
        <i/>
        <sz val="9"/>
        <color rgb="FF000000"/>
        <rFont val="Arial"/>
        <family val="2"/>
      </rPr>
      <t xml:space="preserve"> </t>
    </r>
    <r>
      <rPr>
        <i/>
        <sz val="9"/>
        <color rgb="FF000000"/>
        <rFont val="Arial"/>
        <family val="2"/>
      </rPr>
      <t>Este requisito se considerará la mejor práctica hasta el 31 de enero de 2018 y, a partir de ese momento, se convertirá en requisito.</t>
    </r>
  </si>
  <si>
    <r>
      <rPr>
        <b/>
        <sz val="9"/>
        <color rgb="FF000000"/>
        <rFont val="Arial"/>
        <family val="2"/>
      </rPr>
      <t>6.6</t>
    </r>
    <r>
      <rPr>
        <sz val="9"/>
        <color rgb="FF000000"/>
        <rFont val="Arial"/>
        <family val="2"/>
      </rPr>
      <t xml:space="preserve"> En el caso de aplicaciones web públicas, trate las nuevas amenazas y vulnerabilidades continuamente y asegúrese de que estas aplicaciones se protejan contra ataques conocidos con alguno de los siguientes métodos:</t>
    </r>
    <r>
      <rPr>
        <sz val="9"/>
        <color rgb="FF000000"/>
        <rFont val="Arial"/>
        <family val="2"/>
      </rPr>
      <t xml:space="preserve">
•  Controlar las aplicaciones web públicas mediante herramientas o métodos de evaluación de seguridad de vulnerabilidad de aplicación automáticas o manuales, por lo menos, anualmente y después de cada cambio</t>
    </r>
    <r>
      <rPr>
        <b/>
        <i/>
        <sz val="9"/>
        <color rgb="FF000000"/>
        <rFont val="Arial"/>
        <family val="2"/>
      </rPr>
      <t xml:space="preserve">
Nota:</t>
    </r>
    <r>
      <rPr>
        <i/>
        <sz val="9"/>
        <color rgb="FF000000"/>
        <rFont val="Arial"/>
        <family val="2"/>
      </rPr>
      <t xml:space="preserve"> </t>
    </r>
    <r>
      <rPr>
        <i/>
        <sz val="9"/>
        <color rgb="FF000000"/>
        <rFont val="Arial"/>
        <family val="2"/>
      </rPr>
      <t>Esta evaluación no es la misma que el análisis de vulnerabilidades realizado en el Requisito 11.2.</t>
    </r>
    <r>
      <rPr>
        <sz val="9"/>
        <color rgb="FF000000"/>
        <rFont val="Arial"/>
        <family val="2"/>
      </rPr>
      <t xml:space="preserve">
•  Instalación de una solución técnica automática que detecte y prevenga ataques web (por ejemplo, firewall de aplicación web) delante de aplicaciones web públicas a fin de controlar el tráfico continuamente.</t>
    </r>
  </si>
  <si>
    <r>
      <rPr>
        <b/>
        <sz val="9"/>
        <color rgb="FF000000"/>
        <rFont val="Arial"/>
        <family val="2"/>
      </rPr>
      <t>2.2.3</t>
    </r>
    <r>
      <rPr>
        <sz val="9"/>
        <color rgb="FF000000"/>
        <rFont val="Arial"/>
        <family val="2"/>
      </rPr>
      <t xml:space="preserve"> Implementar funciones de seguridad adicionales para los servicios, protocolos o daemons requeridos que no se consideren seguros.</t>
    </r>
    <r>
      <rPr>
        <b/>
        <i/>
        <sz val="9"/>
        <color rgb="FF000000"/>
        <rFont val="Arial"/>
        <family val="2"/>
      </rPr>
      <t xml:space="preserve">
Nota:</t>
    </r>
    <r>
      <rPr>
        <i/>
        <sz val="9"/>
        <color rgb="FF000000"/>
        <rFont val="Arial"/>
        <family val="2"/>
      </rPr>
      <t xml:space="preserve"> </t>
    </r>
    <r>
      <rPr>
        <i/>
        <sz val="9"/>
        <color rgb="FF000000"/>
        <rFont val="Arial"/>
        <family val="2"/>
      </rPr>
      <t>Cuando se utiliza la SSL/TLS temprana, se debe completar los requisitos establecidos en el Anexo A2.</t>
    </r>
  </si>
  <si>
    <r>
      <rPr>
        <b/>
        <sz val="9"/>
        <color rgb="FF000000"/>
        <rFont val="Arial"/>
        <family val="2"/>
      </rPr>
      <t>2.3</t>
    </r>
    <r>
      <rPr>
        <sz val="9"/>
        <color rgb="FF000000"/>
        <rFont val="Arial"/>
        <family val="2"/>
      </rPr>
      <t xml:space="preserve"> Cifre todo el acceso administrativo que no sea de consola utilizando un cifrado sólido.</t>
    </r>
    <r>
      <rPr>
        <b/>
        <i/>
        <sz val="9"/>
        <color rgb="FF000000"/>
        <rFont val="Arial"/>
        <family val="2"/>
      </rPr>
      <t xml:space="preserve">
Nota:</t>
    </r>
    <r>
      <rPr>
        <b/>
        <i/>
        <sz val="9"/>
        <color rgb="FF000000"/>
        <rFont val="Arial"/>
        <family val="2"/>
      </rPr>
      <t xml:space="preserve"> </t>
    </r>
    <r>
      <rPr>
        <i/>
        <sz val="9"/>
        <color rgb="FF000000"/>
        <rFont val="Arial"/>
        <family val="2"/>
      </rPr>
      <t>Cuando se utiliza la SSL/TLS temprana, se debe completar los requisitos establecidos en el Anexo A2.</t>
    </r>
    <r>
      <rPr>
        <i/>
        <sz val="9"/>
        <color rgb="FF000000"/>
        <rFont val="Arial"/>
        <family val="2"/>
      </rPr>
      <t xml:space="preserve"> </t>
    </r>
  </si>
  <si>
    <r>
      <rPr>
        <b/>
        <sz val="9"/>
        <color rgb="FF000000"/>
        <rFont val="Arial"/>
        <family val="2"/>
      </rPr>
      <t xml:space="preserve">4.1 </t>
    </r>
    <r>
      <rPr>
        <sz val="9"/>
        <color rgb="FF000000"/>
        <rFont val="Arial"/>
        <family val="2"/>
      </rPr>
      <t>Utilizar criptografía sólida y protocolos de seguridad para proteger los datos del titular de la tarjeta confidenciales durante la transmisión por redes públicas abiertas, como por ejemplo, las siguientes:</t>
    </r>
    <r>
      <rPr>
        <sz val="9"/>
        <color rgb="FF000000"/>
        <rFont val="Arial"/>
        <family val="2"/>
      </rPr>
      <t xml:space="preserve">
•  Solo se aceptan claves y certificados de confianza.</t>
    </r>
    <r>
      <rPr>
        <sz val="9"/>
        <color rgb="FF000000"/>
        <rFont val="Arial"/>
        <family val="2"/>
      </rPr>
      <t xml:space="preserve">
•  El protocolo implementado solo admite configuraciones o versiones seguras.</t>
    </r>
    <r>
      <rPr>
        <sz val="9"/>
        <color rgb="FF000000"/>
        <rFont val="Arial"/>
        <family val="2"/>
      </rPr>
      <t xml:space="preserve">
•  La solidez del cifrado es la adecuada para la metodología de cifrado que se utiliza.</t>
    </r>
    <r>
      <rPr>
        <b/>
        <i/>
        <sz val="9"/>
        <color rgb="FF000000"/>
        <rFont val="Arial"/>
        <family val="2"/>
      </rPr>
      <t xml:space="preserve">
Nota:</t>
    </r>
    <r>
      <rPr>
        <i/>
        <sz val="9"/>
        <color rgb="FF000000"/>
        <rFont val="Arial"/>
        <family val="2"/>
      </rPr>
      <t xml:space="preserve"> </t>
    </r>
    <r>
      <rPr>
        <i/>
        <sz val="9"/>
        <color rgb="FF000000"/>
        <rFont val="Arial"/>
        <family val="2"/>
      </rPr>
      <t>Cuando se utiliza la SSL/TLS temprana, se debe completar los requisitos es</t>
    </r>
    <r>
      <rPr>
        <i/>
        <sz val="9"/>
        <color rgb="FF000000"/>
        <rFont val="Arial"/>
        <family val="2"/>
      </rPr>
      <t>tablecidos en el Anexo A2.</t>
    </r>
    <r>
      <rPr>
        <i/>
        <sz val="9"/>
        <color rgb="FF000000"/>
        <rFont val="Arial"/>
        <family val="2"/>
      </rPr>
      <t xml:space="preserve"> </t>
    </r>
    <r>
      <rPr>
        <i/>
        <sz val="9"/>
        <color rgb="FF000000"/>
        <rFont val="Arial"/>
        <family val="2"/>
      </rPr>
      <t xml:space="preserve">
Ejemplos de redes públicas abiertas incluyen, entre otras, las siguientes:</t>
    </r>
    <r>
      <rPr>
        <i/>
        <sz val="9"/>
        <color rgb="FF000000"/>
        <rFont val="Arial"/>
        <family val="2"/>
      </rPr>
      <t xml:space="preserve">
•  Internet</t>
    </r>
    <r>
      <rPr>
        <i/>
        <sz val="9"/>
        <color rgb="FF000000"/>
        <rFont val="Arial"/>
        <family val="2"/>
      </rPr>
      <t xml:space="preserve">
•  Las tecnologías inalámbricas, inclui</t>
    </r>
    <r>
      <rPr>
        <i/>
        <sz val="9"/>
        <color rgb="FF000000"/>
        <rFont val="Arial"/>
        <family val="2"/>
      </rPr>
      <t>das 802.11 y Bluetooth</t>
    </r>
    <r>
      <rPr>
        <i/>
        <sz val="9"/>
        <color rgb="FF000000"/>
        <rFont val="Arial"/>
        <family val="2"/>
      </rPr>
      <t xml:space="preserve">
•  Las tecnologías celulares, por ejemplo, el sistema global de comunicaciones móviles (GSM), el acceso múltiple por división de código (CDMA)</t>
    </r>
    <r>
      <rPr>
        <i/>
        <sz val="9"/>
        <color rgb="FF000000"/>
        <rFont val="Arial"/>
        <family val="2"/>
      </rPr>
      <t xml:space="preserve">
•  Servicio de radio por paquetes generales (GPRS).</t>
    </r>
    <r>
      <rPr>
        <i/>
        <sz val="9"/>
        <color rgb="FF000000"/>
        <rFont val="Arial"/>
        <family val="2"/>
      </rPr>
      <t xml:space="preserve">
•  Comunicaciones satelitales.</t>
    </r>
  </si>
  <si>
    <r>
      <rPr>
        <b/>
        <sz val="9"/>
        <color rgb="FF000000"/>
        <rFont val="Arial"/>
        <family val="2"/>
      </rPr>
      <t>A2.2</t>
    </r>
    <r>
      <rPr>
        <sz val="9"/>
        <color rgb="FF000000"/>
        <rFont val="Arial"/>
        <family val="2"/>
      </rPr>
      <t xml:space="preserve"> Las entidades con las implementaciones existentes (excepto según lo permitido en A2.1) que utilizan SSL y/o TLS temprana deben tener un Plan de Migración y de mitigación del riesgo implementados.</t>
    </r>
    <r>
      <rPr>
        <sz val="9"/>
        <color rgb="FF000000"/>
        <rFont val="Arial"/>
        <family val="2"/>
      </rPr>
      <t xml:space="preserve">  </t>
    </r>
  </si>
  <si>
    <r>
      <rPr>
        <b/>
        <sz val="9"/>
        <color rgb="FF000000"/>
        <rFont val="Arial"/>
        <family val="2"/>
      </rPr>
      <t xml:space="preserve">A2.3 </t>
    </r>
    <r>
      <rPr>
        <b/>
        <i/>
        <sz val="9"/>
        <color rgb="FF000000"/>
        <rFont val="Arial"/>
        <family val="2"/>
      </rPr>
      <t>Requisitos adicionales solo para los proveedores de servicios:</t>
    </r>
    <r>
      <rPr>
        <b/>
        <i/>
        <sz val="9"/>
        <color rgb="FF000000"/>
        <rFont val="Arial"/>
        <family val="2"/>
      </rPr>
      <t xml:space="preserve"> </t>
    </r>
    <r>
      <rPr>
        <sz val="9"/>
        <color rgb="FF000000"/>
        <rFont val="Arial"/>
        <family val="2"/>
      </rPr>
      <t>Todos los proveedores de servicios deben ofrecer una oferta de servicios segura al 30 de junio de 2016.</t>
    </r>
    <r>
      <rPr>
        <b/>
        <i/>
        <sz val="9"/>
        <color rgb="FF000000"/>
        <rFont val="Arial"/>
        <family val="2"/>
      </rPr>
      <t xml:space="preserve">
Nota:</t>
    </r>
    <r>
      <rPr>
        <b/>
        <i/>
        <sz val="9"/>
        <color rgb="FF000000"/>
        <rFont val="Arial"/>
        <family val="2"/>
      </rPr>
      <t xml:space="preserve"> </t>
    </r>
    <r>
      <rPr>
        <i/>
        <sz val="9"/>
        <color rgb="FF000000"/>
        <rFont val="Arial"/>
        <family val="2"/>
      </rPr>
      <t>Con anterioridad al 30 de junio de 2016, el proveedor de servicios debe tener una opción de protocolo seguro incluida en su oferta de servicios, o tener un Plan de migración y mitigación de riesgos documentado (según A2.2) que incluya una fecha límite para la provisión de una opción de protocolo seguro no más tarde del 30 de junio de 2016.</t>
    </r>
    <r>
      <rPr>
        <i/>
        <sz val="9"/>
        <color rgb="FF000000"/>
        <rFont val="Arial"/>
        <family val="2"/>
      </rPr>
      <t xml:space="preserve"> </t>
    </r>
    <r>
      <rPr>
        <i/>
        <sz val="9"/>
        <color rgb="FF000000"/>
        <rFont val="Arial"/>
        <family val="2"/>
      </rPr>
      <t>Después de esta fecha, todos los proveedores de servicios deben ofrecer una opción de protocolo seguro para su servicio.</t>
    </r>
  </si>
  <si>
    <r>
      <rPr>
        <b/>
        <sz val="16"/>
        <color rgb="FF000000"/>
        <rFont val="Arial"/>
        <family val="2"/>
      </rPr>
      <t>Resumen de Enfoque Priorizado y Atestación de Cumplimiento*</t>
    </r>
  </si>
  <si>
    <r>
      <rPr>
        <b/>
        <sz val="10"/>
        <color rgb="FF008080"/>
        <rFont val="Helvetica Neue"/>
        <family val="2"/>
      </rPr>
      <t>Hito</t>
    </r>
  </si>
  <si>
    <r>
      <rPr>
        <b/>
        <sz val="10"/>
        <color rgb="FF008080"/>
        <rFont val="Helvetica Neue"/>
        <family val="2"/>
      </rPr>
      <t>Fecha estimada para la finalización del hito</t>
    </r>
  </si>
  <si>
    <r>
      <rPr>
        <b/>
        <sz val="10"/>
        <color rgb="FF333333"/>
        <rFont val="Calibri"/>
        <family val="2"/>
      </rPr>
      <t>Fecha</t>
    </r>
  </si>
  <si>
    <t>Herramienta de Enfoque Priorizado del Consejo de Normas de Seguridad de la PCI</t>
  </si>
  <si>
    <t>Hito</t>
  </si>
  <si>
    <r>
      <t xml:space="preserve">Estado
</t>
    </r>
    <r>
      <rPr>
        <b/>
        <i/>
        <sz val="10"/>
        <rFont val="Arial"/>
        <family val="2"/>
      </rPr>
      <t>Escriba "sí" 
si guarda cumplimiento total con el requisito</t>
    </r>
  </si>
  <si>
    <t>Si el estado es "N/A", explique por qué el requisito es No Aplicable</t>
  </si>
  <si>
    <t>Fase de la implementación</t>
  </si>
  <si>
    <t>Fecha estimada para la finalización del hito</t>
  </si>
  <si>
    <t>Comentarios</t>
  </si>
  <si>
    <t>Si el estado es "No", complete lo siguiente</t>
  </si>
  <si>
    <t xml:space="preserve"> Requisitos PCI DSS v3.2</t>
  </si>
  <si>
    <t>Sí</t>
  </si>
  <si>
    <t>N/C</t>
  </si>
  <si>
    <t>Planificación</t>
  </si>
  <si>
    <t>Implementación en curso</t>
  </si>
  <si>
    <t>Implementado pero no validado</t>
  </si>
  <si>
    <r>
      <t>1.1.6</t>
    </r>
    <r>
      <rPr>
        <sz val="9"/>
        <color rgb="FF000000"/>
        <rFont val="Arial"/>
        <family val="2"/>
      </rPr>
      <t xml:space="preserve"> Documentación y justificación de negocio para el uso de todos los servicios, protocolos y puertos permitidos, incluida la documentación de las funciones de seguridad implementadas en aquellos protocolos que se consideran inseguros. </t>
    </r>
  </si>
  <si>
    <t>Input Error Checker - "Sí" but still a date - Milestone 1</t>
  </si>
  <si>
    <t>Input Error Checker - "Sí" but still a date - Milestone 2</t>
  </si>
  <si>
    <t>Input Error Checker - "Sí" but still a date - Milestone 3</t>
  </si>
  <si>
    <t>Input Error Checker - "Sí" but still a date - Milestone 4</t>
  </si>
  <si>
    <t>Input Error Checker - "Sí" but still a date - Milestone 5</t>
  </si>
  <si>
    <t>Input Error Checker - "Sí" but still a date - Milestone 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</si>
</sst>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m\ d\,\ yyyy;@"/>
    <numFmt numFmtId="166" formatCode="[$-409]d\-mmm\-yyyy;@"/>
    <numFmt numFmtId="167" formatCode="[$-409]d\-mmm\-yy;@"/>
    <numFmt numFmtId="168" formatCode="[$-409]mmm\-yy;@"/>
  </numFmts>
  <fonts count="78">
    <font>
      <sz val="11"/>
      <color theme="1"/>
      <name val="Calibri"/>
      <family val="2"/>
      <scheme val="minor"/>
    </font>
    <font>
      <sz val="10"/>
      <name val="Arial"/>
      <family val="2"/>
    </font>
    <font>
      <b/>
      <sz val="13"/>
      <color indexed="8"/>
      <name val="Arial"/>
      <family val="2"/>
    </font>
    <font>
      <b/>
      <i/>
      <sz val="14"/>
      <color indexed="8"/>
      <name val="Calibri"/>
      <family val="2"/>
    </font>
    <font>
      <b/>
      <sz val="11"/>
      <name val="Calibri"/>
      <family val="2"/>
    </font>
    <font>
      <sz val="11"/>
      <name val="Calibri"/>
      <family val="2"/>
    </font>
    <font>
      <b/>
      <sz val="10"/>
      <color indexed="8"/>
      <name val="Arial"/>
      <family val="2"/>
    </font>
    <font>
      <sz val="10"/>
      <color indexed="54"/>
      <name val="Helvetica Neue"/>
      <family val="2"/>
    </font>
    <font>
      <b/>
      <sz val="11"/>
      <color indexed="8"/>
      <name val="Calibri"/>
      <family val="2"/>
    </font>
    <font>
      <b/>
      <i/>
      <sz val="11"/>
      <color indexed="8"/>
      <name val="Arial"/>
      <family val="2"/>
    </font>
    <font>
      <b/>
      <sz val="9"/>
      <color indexed="8"/>
      <name val="Arial"/>
      <family val="2"/>
    </font>
    <font>
      <sz val="9"/>
      <color indexed="8"/>
      <name val="Arial"/>
      <family val="2"/>
    </font>
    <font>
      <sz val="12"/>
      <color indexed="8"/>
      <name val="Calibri"/>
      <family val="2"/>
    </font>
    <font>
      <sz val="12"/>
      <color indexed="8"/>
      <name val="Times New Roman"/>
      <family val="1"/>
    </font>
    <font>
      <b/>
      <sz val="16"/>
      <color indexed="8"/>
      <name val="Arial"/>
      <family val="2"/>
    </font>
    <font>
      <sz val="10"/>
      <color indexed="8"/>
      <name val="Times New Roman"/>
      <family val="1"/>
    </font>
    <font>
      <sz val="10"/>
      <color indexed="8"/>
      <name val="Calibri"/>
      <family val="2"/>
    </font>
    <font>
      <u/>
      <sz val="11"/>
      <color indexed="12"/>
      <name val="Calibri"/>
      <family val="2"/>
    </font>
    <font>
      <b/>
      <sz val="10"/>
      <color indexed="21"/>
      <name val="Helvetica Neue"/>
      <family val="2"/>
    </font>
    <font>
      <b/>
      <sz val="16"/>
      <color indexed="63"/>
      <name val="Helvetica Neue"/>
      <family val="2"/>
    </font>
    <font>
      <b/>
      <sz val="9"/>
      <color indexed="63"/>
      <name val="Helvetica Neue"/>
      <family val="2"/>
    </font>
    <font>
      <sz val="11"/>
      <color indexed="63"/>
      <name val="Helvetica Neue"/>
      <family val="2"/>
    </font>
    <font>
      <b/>
      <sz val="11"/>
      <color indexed="63"/>
      <name val="Helvetica Neue"/>
      <family val="2"/>
    </font>
    <font>
      <i/>
      <sz val="8"/>
      <name val="Calibri"/>
      <family val="2"/>
    </font>
    <font>
      <b/>
      <sz val="10"/>
      <color indexed="63"/>
      <name val="Calibri"/>
      <family val="2"/>
    </font>
    <font>
      <b/>
      <sz val="11"/>
      <color indexed="63"/>
      <name val="Calibri"/>
      <family val="2"/>
    </font>
    <font>
      <b/>
      <sz val="9"/>
      <name val="Arial"/>
      <family val="2"/>
    </font>
    <font>
      <sz val="9"/>
      <name val="Arial"/>
      <family val="2"/>
    </font>
    <font>
      <b/>
      <sz val="10"/>
      <name val="Arial"/>
      <family val="2"/>
    </font>
    <font>
      <b/>
      <sz val="12"/>
      <name val="Arial"/>
      <family val="2"/>
    </font>
    <font>
      <b/>
      <sz val="11"/>
      <color theme="1"/>
      <name val="Calibri"/>
      <family val="2"/>
      <scheme val="minor"/>
    </font>
    <font>
      <sz val="11"/>
      <color rgb="FFFF0000"/>
      <name val="Calibri"/>
      <family val="2"/>
      <scheme val="minor"/>
    </font>
    <font>
      <sz val="9"/>
      <color theme="1"/>
      <name val="Calibri"/>
      <family val="2"/>
      <scheme val="minor"/>
    </font>
    <font>
      <i/>
      <sz val="11"/>
      <color theme="1"/>
      <name val="Calibri"/>
      <family val="2"/>
      <scheme val="minor"/>
    </font>
    <font>
      <b/>
      <strike/>
      <sz val="10"/>
      <color indexed="8"/>
      <name val="Arial"/>
      <family val="2"/>
    </font>
    <font>
      <b/>
      <sz val="9"/>
      <name val="Helvetica Neue"/>
      <family val="2"/>
    </font>
    <font>
      <u/>
      <sz val="11"/>
      <color theme="1"/>
      <name val="Calibri"/>
      <family val="2"/>
      <scheme val="minor"/>
    </font>
    <font>
      <i/>
      <sz val="9"/>
      <color indexed="8"/>
      <name val="Arial"/>
      <family val="2"/>
    </font>
    <font>
      <b/>
      <i/>
      <sz val="14"/>
      <color theme="1"/>
      <name val="Calibri"/>
      <family val="2"/>
      <scheme val="minor"/>
    </font>
    <font>
      <sz val="9"/>
      <color theme="1"/>
      <name val="Arial"/>
      <family val="2"/>
    </font>
    <font>
      <b/>
      <sz val="9"/>
      <color theme="1"/>
      <name val="Arial"/>
      <family val="2"/>
    </font>
    <font>
      <sz val="9"/>
      <color rgb="FF000000"/>
      <name val="Arial"/>
      <family val="2"/>
    </font>
    <font>
      <b/>
      <sz val="11"/>
      <color theme="1"/>
      <name val="Arial"/>
      <family val="2"/>
    </font>
    <font>
      <sz val="11"/>
      <color theme="1"/>
      <name val="Arial"/>
      <family val="2"/>
    </font>
    <font>
      <b/>
      <sz val="14"/>
      <name val="Arial"/>
      <family val="2"/>
    </font>
    <font>
      <b/>
      <sz val="11"/>
      <name val="Arial"/>
      <family val="2"/>
    </font>
    <font>
      <sz val="11"/>
      <color rgb="FFFF0000"/>
      <name val="Arial"/>
      <family val="2"/>
    </font>
    <font>
      <sz val="11"/>
      <color indexed="8"/>
      <name val="Arial"/>
      <family val="2"/>
    </font>
    <font>
      <b/>
      <i/>
      <sz val="10"/>
      <name val="Arial"/>
      <family val="2"/>
    </font>
    <font>
      <b/>
      <sz val="10"/>
      <color rgb="FF000099"/>
      <name val="Arial"/>
      <family val="2"/>
    </font>
    <font>
      <sz val="11"/>
      <color rgb="FF0000CC"/>
      <name val="Arial"/>
      <family val="2"/>
    </font>
    <font>
      <sz val="11"/>
      <name val="Arial"/>
      <family val="2"/>
    </font>
    <font>
      <b/>
      <strike/>
      <sz val="10"/>
      <name val="Arial"/>
      <family val="2"/>
    </font>
    <font>
      <b/>
      <i/>
      <sz val="11"/>
      <name val="Arial"/>
      <family val="2"/>
    </font>
    <font>
      <strike/>
      <sz val="10"/>
      <name val="Arial"/>
      <family val="2"/>
    </font>
    <font>
      <sz val="12"/>
      <name val="Arial"/>
      <family val="2"/>
    </font>
    <font>
      <sz val="10"/>
      <color rgb="FF000000"/>
      <name val="Calibri"/>
      <family val="2"/>
    </font>
    <font>
      <b/>
      <sz val="14"/>
      <color rgb="FF000000"/>
      <name val="Calibri"/>
      <family val="2"/>
    </font>
    <font>
      <b/>
      <i/>
      <sz val="14"/>
      <color rgb="FF000000"/>
      <name val="Calibri"/>
      <family val="2"/>
    </font>
    <font>
      <b/>
      <sz val="11"/>
      <color rgb="FF000000"/>
      <name val="Calibri"/>
      <family val="2"/>
    </font>
    <font>
      <sz val="11"/>
      <color rgb="FF000000"/>
      <name val="Calibri"/>
      <family val="2"/>
    </font>
    <font>
      <b/>
      <u/>
      <sz val="11"/>
      <color rgb="FF000000"/>
      <name val="Calibri"/>
      <family val="2"/>
    </font>
    <font>
      <b/>
      <sz val="16"/>
      <color rgb="FF000000"/>
      <name val="Arial"/>
      <family val="2"/>
    </font>
    <font>
      <b/>
      <sz val="10"/>
      <color rgb="FF008080"/>
      <name val="Helvetica Neue"/>
      <family val="2"/>
    </font>
    <font>
      <b/>
      <sz val="9"/>
      <color rgb="FF333333"/>
      <name val="Helvetica Neue"/>
      <family val="2"/>
    </font>
    <font>
      <sz val="9"/>
      <color rgb="FF333333"/>
      <name val="Helvetica Neue"/>
      <family val="2"/>
    </font>
    <font>
      <b/>
      <sz val="9"/>
      <color rgb="FF000000"/>
      <name val="Helvetica Neue"/>
      <family val="2"/>
    </font>
    <font>
      <sz val="9"/>
      <color rgb="FF000000"/>
      <name val="Helvetica Neue"/>
      <family val="2"/>
    </font>
    <font>
      <b/>
      <sz val="16"/>
      <color rgb="FF333333"/>
      <name val="Helvetica Neue"/>
      <family val="2"/>
    </font>
    <font>
      <i/>
      <sz val="8"/>
      <color rgb="FF000000"/>
      <name val="Calibri"/>
      <family val="2"/>
    </font>
    <font>
      <b/>
      <sz val="10"/>
      <color rgb="FF333333"/>
      <name val="Calibri"/>
      <family val="2"/>
    </font>
    <font>
      <b/>
      <sz val="11"/>
      <color rgb="FF333333"/>
      <name val="Calibri"/>
      <family val="2"/>
    </font>
    <font>
      <b/>
      <i/>
      <sz val="11"/>
      <color rgb="FF000000"/>
      <name val="Arial"/>
      <family val="2"/>
    </font>
    <font>
      <b/>
      <sz val="9"/>
      <color rgb="FF000000"/>
      <name val="Arial"/>
      <family val="2"/>
    </font>
    <font>
      <b/>
      <i/>
      <sz val="9"/>
      <color rgb="FF000000"/>
      <name val="Arial"/>
      <family val="2"/>
    </font>
    <font>
      <i/>
      <sz val="9"/>
      <color rgb="FF000000"/>
      <name val="Arial"/>
      <family val="2"/>
    </font>
    <font>
      <sz val="11"/>
      <color theme="1"/>
      <name val="Calibri"/>
      <family val="2"/>
      <scheme val="minor"/>
    </font>
    <font>
      <sz val="8"/>
      <color rgb="FF000000"/>
      <name val="Tahoma"/>
      <family val="2"/>
    </font>
  </fonts>
  <fills count="19">
    <fill>
      <patternFill patternType="none"/>
    </fill>
    <fill>
      <patternFill patternType="gray125"/>
    </fill>
    <fill>
      <patternFill patternType="solid">
        <fgColor indexed="43"/>
        <bgColor indexed="64"/>
      </patternFill>
    </fill>
    <fill>
      <patternFill patternType="solid">
        <fgColor indexed="52"/>
        <bgColor indexed="64"/>
      </patternFill>
    </fill>
    <fill>
      <patternFill patternType="solid">
        <fgColor indexed="49"/>
        <bgColor indexed="64"/>
      </patternFill>
    </fill>
    <fill>
      <patternFill patternType="solid">
        <fgColor indexed="50"/>
        <bgColor indexed="64"/>
      </patternFill>
    </fill>
    <fill>
      <patternFill patternType="solid">
        <fgColor indexed="42"/>
        <bgColor indexed="64"/>
      </patternFill>
    </fill>
    <fill>
      <patternFill patternType="solid">
        <fgColor indexed="14"/>
        <bgColor indexed="64"/>
      </patternFill>
    </fill>
    <fill>
      <patternFill patternType="solid">
        <fgColor theme="4" tint="0.79995117038483843"/>
        <bgColor indexed="64"/>
      </patternFill>
    </fill>
    <fill>
      <patternFill patternType="solid">
        <fgColor theme="0" tint="-0.24994659260841701"/>
        <bgColor indexed="64"/>
      </patternFill>
    </fill>
    <fill>
      <patternFill patternType="solid">
        <fgColor rgb="FFFF79BC"/>
        <bgColor indexed="64"/>
      </patternFill>
    </fill>
    <fill>
      <patternFill patternType="solid">
        <fgColor rgb="FFFFFF00"/>
        <bgColor indexed="64"/>
      </patternFill>
    </fill>
    <fill>
      <patternFill patternType="solid">
        <fgColor rgb="FF9966FF"/>
        <bgColor indexed="64"/>
      </patternFill>
    </fill>
    <fill>
      <patternFill patternType="solid">
        <fgColor rgb="FFC9E7A7"/>
        <bgColor indexed="64"/>
      </patternFill>
    </fill>
    <fill>
      <patternFill patternType="solid">
        <fgColor rgb="FF4FB8FF"/>
        <bgColor indexed="64"/>
      </patternFill>
    </fill>
    <fill>
      <patternFill patternType="solid">
        <fgColor rgb="FF00D1CC"/>
        <bgColor indexed="64"/>
      </patternFill>
    </fill>
    <fill>
      <patternFill patternType="solid">
        <fgColor indexed="31"/>
        <bgColor indexed="64"/>
      </patternFill>
    </fill>
    <fill>
      <patternFill patternType="solid">
        <fgColor theme="0" tint="-0.14996795556505021"/>
        <bgColor indexed="64"/>
      </patternFill>
    </fill>
    <fill>
      <patternFill patternType="solid">
        <fgColor theme="0" tint="-0.24991607409894101"/>
        <bgColor indexed="64"/>
      </patternFill>
    </fill>
  </fills>
  <borders count="52">
    <border>
      <left/>
      <right/>
      <top/>
      <bottom/>
      <diagonal/>
    </border>
    <border>
      <left style="thin">
        <color indexed="22"/>
      </left>
      <right/>
      <top/>
      <bottom/>
      <diagonal/>
    </border>
    <border>
      <left/>
      <right/>
      <top/>
      <bottom style="thin">
        <color auto="1"/>
      </bottom>
      <diagonal/>
    </border>
    <border>
      <left/>
      <right/>
      <top style="thin">
        <color auto="1"/>
      </top>
      <bottom style="thin">
        <color auto="1"/>
      </bottom>
      <diagonal/>
    </border>
    <border>
      <left/>
      <right/>
      <top/>
      <bottom style="thin">
        <color theme="4" tint="0.39997558519241921"/>
      </bottom>
      <diagonal/>
    </border>
    <border>
      <left/>
      <right/>
      <top style="thin">
        <color theme="4" tint="0.39997558519241921"/>
      </top>
      <bottom/>
      <diagonal/>
    </border>
    <border>
      <left style="medium">
        <color indexed="22"/>
      </left>
      <right style="medium">
        <color indexed="22"/>
      </right>
      <top style="medium">
        <color indexed="22"/>
      </top>
      <bottom style="medium">
        <color indexed="22"/>
      </bottom>
      <diagonal/>
    </border>
    <border>
      <left/>
      <right style="medium">
        <color indexed="22"/>
      </right>
      <top style="medium">
        <color indexed="22"/>
      </top>
      <bottom style="medium">
        <color indexed="22"/>
      </bottom>
      <diagonal/>
    </border>
    <border>
      <left style="medium">
        <color indexed="22"/>
      </left>
      <right style="medium">
        <color indexed="22"/>
      </right>
      <top/>
      <bottom style="medium">
        <color indexed="22"/>
      </bottom>
      <diagonal/>
    </border>
    <border>
      <left/>
      <right style="medium">
        <color indexed="22"/>
      </right>
      <top/>
      <bottom style="medium">
        <color indexed="22"/>
      </bottom>
      <diagonal/>
    </border>
    <border>
      <left/>
      <right/>
      <top/>
      <bottom style="medium">
        <color indexed="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thin">
        <color auto="1"/>
      </top>
      <bottom style="thick">
        <color auto="1"/>
      </bottom>
      <diagonal/>
    </border>
    <border>
      <left style="thin">
        <color auto="1"/>
      </left>
      <right style="thick">
        <color auto="1"/>
      </right>
      <top style="thin">
        <color auto="1"/>
      </top>
      <bottom style="medium">
        <color auto="1"/>
      </bottom>
      <diagonal/>
    </border>
    <border>
      <left style="thin">
        <color auto="1"/>
      </left>
      <right style="thin">
        <color auto="1"/>
      </right>
      <top style="thin">
        <color auto="1"/>
      </top>
      <bottom style="thick">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22"/>
      </right>
      <top style="thick">
        <color auto="1"/>
      </top>
      <bottom style="thin">
        <color indexed="22"/>
      </bottom>
      <diagonal/>
    </border>
    <border>
      <left style="thin">
        <color indexed="22"/>
      </left>
      <right style="thin">
        <color indexed="22"/>
      </right>
      <top style="thick">
        <color auto="1"/>
      </top>
      <bottom style="thin">
        <color indexed="22"/>
      </bottom>
      <diagonal/>
    </border>
    <border>
      <left style="thin">
        <color auto="1"/>
      </left>
      <right style="thin">
        <color auto="1"/>
      </right>
      <top style="thick">
        <color auto="1"/>
      </top>
      <bottom style="thin">
        <color auto="1"/>
      </bottom>
      <diagonal/>
    </border>
    <border>
      <left/>
      <right/>
      <top style="thick">
        <color auto="1"/>
      </top>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right style="thick">
        <color auto="1"/>
      </right>
      <top style="thin">
        <color auto="1"/>
      </top>
      <bottom style="thin">
        <color auto="1"/>
      </bottom>
      <diagonal/>
    </border>
    <border>
      <left style="thin">
        <color auto="1"/>
      </left>
      <right style="thick">
        <color auto="1"/>
      </right>
      <top/>
      <bottom style="thin">
        <color auto="1"/>
      </bottom>
      <diagonal/>
    </border>
    <border>
      <left/>
      <right style="thick">
        <color auto="1"/>
      </right>
      <top/>
      <bottom style="thin">
        <color auto="1"/>
      </bottom>
      <diagonal/>
    </border>
    <border>
      <left style="thin">
        <color auto="1"/>
      </left>
      <right style="thick">
        <color auto="1"/>
      </right>
      <top/>
      <bottom/>
      <diagonal/>
    </border>
    <border>
      <left style="thin">
        <color auto="1"/>
      </left>
      <right style="thick">
        <color auto="1"/>
      </right>
      <top style="thin">
        <color auto="1"/>
      </top>
      <bottom style="thick">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7">
    <xf numFmtId="0" fontId="0" fillId="0" borderId="0"/>
    <xf numFmtId="9" fontId="76"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protection locked="0"/>
    </xf>
  </cellStyleXfs>
  <cellXfs count="383">
    <xf numFmtId="0" fontId="0" fillId="0" borderId="0" xfId="0"/>
    <xf numFmtId="0" fontId="2" fillId="0" borderId="0" xfId="0" applyFont="1" applyAlignment="1">
      <alignment horizontal="center"/>
    </xf>
    <xf numFmtId="0" fontId="0" fillId="0" borderId="0" xfId="0" applyFont="1" applyAlignment="1"/>
    <xf numFmtId="0" fontId="4" fillId="0" borderId="0" xfId="0" applyFont="1"/>
    <xf numFmtId="0" fontId="5" fillId="0" borderId="0" xfId="0" applyFont="1" applyAlignment="1">
      <alignment horizontal="left" wrapText="1"/>
    </xf>
    <xf numFmtId="0" fontId="5" fillId="0" borderId="0" xfId="0" applyFont="1" applyAlignment="1"/>
    <xf numFmtId="0" fontId="5" fillId="0" borderId="0" xfId="0" applyFont="1" applyAlignment="1">
      <alignment horizontal="left" indent="1"/>
    </xf>
    <xf numFmtId="0" fontId="6" fillId="0" borderId="0" xfId="0" applyFont="1" applyAlignment="1"/>
    <xf numFmtId="0" fontId="7" fillId="0" borderId="0" xfId="0" applyFont="1" applyAlignment="1"/>
    <xf numFmtId="0" fontId="5" fillId="0" borderId="0" xfId="0" applyFont="1"/>
    <xf numFmtId="0" fontId="0" fillId="0" borderId="0" xfId="0" applyFill="1" applyProtection="1"/>
    <xf numFmtId="0" fontId="0" fillId="0" borderId="0" xfId="0" applyProtection="1">
      <protection locked="0"/>
    </xf>
    <xf numFmtId="0" fontId="12" fillId="0" borderId="0" xfId="0" applyFont="1" applyFill="1" applyAlignment="1" applyProtection="1">
      <alignment horizontal="center" vertical="center" wrapText="1"/>
      <protection locked="0"/>
    </xf>
    <xf numFmtId="0" fontId="0" fillId="2" borderId="1" xfId="0" applyFill="1" applyBorder="1" applyProtection="1">
      <protection locked="0"/>
    </xf>
    <xf numFmtId="0" fontId="0" fillId="3" borderId="0" xfId="0" applyFill="1" applyBorder="1" applyProtection="1">
      <protection locked="0"/>
    </xf>
    <xf numFmtId="0" fontId="0" fillId="4" borderId="0" xfId="0" applyFill="1" applyBorder="1" applyProtection="1">
      <protection locked="0"/>
    </xf>
    <xf numFmtId="0" fontId="0" fillId="5" borderId="0" xfId="0" applyFill="1" applyBorder="1" applyProtection="1">
      <protection locked="0"/>
    </xf>
    <xf numFmtId="0" fontId="0" fillId="6" borderId="0" xfId="0" applyFill="1" applyBorder="1" applyProtection="1">
      <protection locked="0"/>
    </xf>
    <xf numFmtId="0" fontId="0" fillId="7" borderId="0" xfId="0" applyFill="1" applyBorder="1" applyProtection="1">
      <protection locked="0"/>
    </xf>
    <xf numFmtId="0" fontId="16" fillId="0" borderId="2" xfId="0" applyFont="1" applyBorder="1" applyProtection="1">
      <protection locked="0"/>
    </xf>
    <xf numFmtId="0" fontId="16" fillId="0" borderId="3" xfId="0" applyFont="1" applyBorder="1" applyProtection="1">
      <protection locked="0"/>
    </xf>
    <xf numFmtId="0" fontId="17" fillId="0" borderId="3" xfId="6" applyFont="1" applyBorder="1" applyAlignment="1" applyProtection="1">
      <protection locked="0"/>
    </xf>
    <xf numFmtId="0" fontId="16" fillId="0" borderId="3" xfId="0" applyFont="1" applyBorder="1" applyAlignment="1" applyProtection="1">
      <alignment horizontal="left"/>
      <protection locked="0"/>
    </xf>
    <xf numFmtId="0" fontId="0" fillId="0" borderId="2" xfId="0" applyBorder="1" applyProtection="1">
      <protection locked="0"/>
    </xf>
    <xf numFmtId="0" fontId="19" fillId="0" borderId="2" xfId="0" applyFont="1" applyBorder="1" applyAlignment="1" applyProtection="1">
      <alignment horizontal="center" wrapText="1"/>
      <protection locked="0"/>
    </xf>
    <xf numFmtId="0" fontId="32" fillId="0" borderId="2" xfId="0" applyFont="1" applyBorder="1" applyProtection="1">
      <protection locked="0"/>
    </xf>
    <xf numFmtId="0" fontId="33" fillId="0" borderId="0" xfId="0" applyFont="1" applyFill="1" applyProtection="1">
      <protection locked="0"/>
    </xf>
    <xf numFmtId="0" fontId="30" fillId="8" borderId="4" xfId="0" applyFont="1" applyFill="1" applyBorder="1"/>
    <xf numFmtId="0" fontId="0" fillId="0" borderId="0" xfId="0" applyAlignment="1">
      <alignment horizontal="left"/>
    </xf>
    <xf numFmtId="0" fontId="0" fillId="0" borderId="0" xfId="0" applyNumberFormat="1"/>
    <xf numFmtId="0" fontId="30" fillId="8" borderId="5" xfId="0" applyFont="1" applyFill="1" applyBorder="1" applyAlignment="1">
      <alignment horizontal="left"/>
    </xf>
    <xf numFmtId="0" fontId="30" fillId="8" borderId="5" xfId="0" applyNumberFormat="1" applyFont="1" applyFill="1" applyBorder="1"/>
    <xf numFmtId="165" fontId="0" fillId="0" borderId="0" xfId="0" applyNumberFormat="1"/>
    <xf numFmtId="168" fontId="0" fillId="0" borderId="0" xfId="0" applyNumberFormat="1"/>
    <xf numFmtId="0" fontId="0" fillId="0" borderId="0" xfId="0" applyProtection="1">
      <protection hidden="1"/>
    </xf>
    <xf numFmtId="0" fontId="0" fillId="0" borderId="0" xfId="0" applyBorder="1" applyProtection="1">
      <protection hidden="1"/>
    </xf>
    <xf numFmtId="0" fontId="0" fillId="0" borderId="0" xfId="0" applyFill="1" applyBorder="1" applyProtection="1">
      <protection hidden="1"/>
    </xf>
    <xf numFmtId="0" fontId="13" fillId="0" borderId="0" xfId="0" applyFont="1" applyProtection="1">
      <protection hidden="1"/>
    </xf>
    <xf numFmtId="0" fontId="15" fillId="0" borderId="0" xfId="0" applyFont="1" applyProtection="1">
      <protection hidden="1"/>
    </xf>
    <xf numFmtId="0" fontId="8" fillId="0" borderId="0" xfId="0" applyFont="1" applyProtection="1">
      <protection hidden="1"/>
    </xf>
    <xf numFmtId="0" fontId="16" fillId="0" borderId="0" xfId="0" applyFont="1" applyProtection="1">
      <protection hidden="1"/>
    </xf>
    <xf numFmtId="0" fontId="8" fillId="0" borderId="0" xfId="0" applyFont="1" applyBorder="1" applyProtection="1">
      <protection hidden="1"/>
    </xf>
    <xf numFmtId="0" fontId="16" fillId="0" borderId="0" xfId="0" applyFont="1" applyBorder="1" applyProtection="1">
      <protection hidden="1"/>
    </xf>
    <xf numFmtId="0" fontId="16" fillId="0" borderId="0" xfId="0" applyFont="1" applyBorder="1" applyAlignment="1" applyProtection="1">
      <alignment horizontal="left"/>
      <protection hidden="1"/>
    </xf>
    <xf numFmtId="0" fontId="8" fillId="0" borderId="0" xfId="0" applyFont="1" applyBorder="1" applyAlignment="1" applyProtection="1">
      <alignment horizontal="left"/>
      <protection hidden="1"/>
    </xf>
    <xf numFmtId="0" fontId="16" fillId="0" borderId="0" xfId="0" applyFont="1" applyFill="1" applyBorder="1" applyAlignment="1" applyProtection="1">
      <alignment horizontal="left"/>
      <protection hidden="1"/>
    </xf>
    <xf numFmtId="0" fontId="18" fillId="0" borderId="6" xfId="0" applyFont="1" applyBorder="1" applyAlignment="1" applyProtection="1">
      <alignment horizontal="center" vertical="top" wrapText="1"/>
      <protection hidden="1"/>
    </xf>
    <xf numFmtId="0" fontId="18" fillId="0" borderId="7" xfId="0" applyFont="1" applyBorder="1" applyAlignment="1" applyProtection="1">
      <alignment horizontal="center" vertical="top" wrapText="1"/>
      <protection hidden="1"/>
    </xf>
    <xf numFmtId="0" fontId="19" fillId="0" borderId="8" xfId="0" applyFont="1" applyBorder="1" applyAlignment="1" applyProtection="1">
      <alignment horizontal="center" vertical="center" wrapText="1"/>
      <protection hidden="1"/>
    </xf>
    <xf numFmtId="0" fontId="20" fillId="0" borderId="9" xfId="0" applyFont="1" applyBorder="1" applyAlignment="1" applyProtection="1">
      <alignment vertical="top" wrapText="1"/>
      <protection hidden="1"/>
    </xf>
    <xf numFmtId="164" fontId="21" fillId="0" borderId="10" xfId="1" applyNumberFormat="1" applyFont="1" applyBorder="1" applyAlignment="1" applyProtection="1">
      <alignment horizontal="center" vertical="center" wrapText="1"/>
      <protection hidden="1"/>
    </xf>
    <xf numFmtId="0" fontId="35" fillId="0" borderId="9" xfId="0" applyFont="1" applyFill="1" applyBorder="1" applyAlignment="1" applyProtection="1">
      <alignment vertical="top" wrapText="1"/>
      <protection hidden="1"/>
    </xf>
    <xf numFmtId="0" fontId="0" fillId="0" borderId="0" xfId="0" applyAlignment="1" applyProtection="1">
      <alignment wrapText="1"/>
      <protection hidden="1"/>
    </xf>
    <xf numFmtId="0" fontId="20" fillId="0" borderId="8" xfId="0" applyFont="1" applyBorder="1" applyAlignment="1" applyProtection="1">
      <alignment vertical="top" wrapText="1"/>
      <protection hidden="1"/>
    </xf>
    <xf numFmtId="0" fontId="19" fillId="0" borderId="6" xfId="0" applyFont="1" applyBorder="1" applyAlignment="1" applyProtection="1">
      <alignment horizontal="center" wrapText="1"/>
      <protection hidden="1"/>
    </xf>
    <xf numFmtId="0" fontId="23" fillId="0" borderId="0" xfId="0" applyFont="1" applyAlignment="1" applyProtection="1">
      <alignment horizontal="left" vertical="center"/>
      <protection hidden="1"/>
    </xf>
    <xf numFmtId="0" fontId="19" fillId="0" borderId="0" xfId="0" applyFont="1" applyBorder="1" applyAlignment="1" applyProtection="1">
      <alignment horizontal="center" wrapText="1"/>
      <protection hidden="1"/>
    </xf>
    <xf numFmtId="164" fontId="19" fillId="0" borderId="0" xfId="1" applyNumberFormat="1" applyFont="1" applyBorder="1" applyAlignment="1" applyProtection="1">
      <alignment horizontal="center" wrapText="1"/>
      <protection hidden="1"/>
    </xf>
    <xf numFmtId="164" fontId="24" fillId="0" borderId="0" xfId="1" applyNumberFormat="1" applyFont="1" applyBorder="1" applyAlignment="1" applyProtection="1">
      <alignment horizontal="center" wrapText="1"/>
      <protection hidden="1"/>
    </xf>
    <xf numFmtId="0" fontId="24" fillId="0" borderId="0" xfId="0" applyFont="1" applyBorder="1" applyAlignment="1" applyProtection="1">
      <alignment horizontal="center" wrapText="1"/>
      <protection hidden="1"/>
    </xf>
    <xf numFmtId="165" fontId="22" fillId="0" borderId="8" xfId="0" applyNumberFormat="1" applyFont="1" applyBorder="1" applyAlignment="1" applyProtection="1">
      <alignment horizontal="center" vertical="center" wrapText="1"/>
    </xf>
    <xf numFmtId="165" fontId="19" fillId="0" borderId="6" xfId="0" applyNumberFormat="1" applyFont="1" applyBorder="1" applyAlignment="1" applyProtection="1">
      <alignment horizontal="center" vertical="center" wrapText="1"/>
    </xf>
    <xf numFmtId="0" fontId="19" fillId="0" borderId="6" xfId="0" applyFont="1" applyBorder="1" applyAlignment="1" applyProtection="1">
      <alignment horizontal="center" vertical="center" wrapText="1"/>
      <protection hidden="1"/>
    </xf>
    <xf numFmtId="0" fontId="0" fillId="0" borderId="0" xfId="0" applyAlignment="1"/>
    <xf numFmtId="0" fontId="8" fillId="0" borderId="0" xfId="0" applyFont="1" applyBorder="1" applyAlignment="1" applyProtection="1">
      <alignment vertical="center"/>
    </xf>
    <xf numFmtId="167" fontId="36" fillId="0" borderId="11" xfId="0" applyNumberFormat="1" applyFont="1" applyBorder="1" applyAlignment="1" applyProtection="1">
      <alignment horizontal="center" vertical="center"/>
    </xf>
    <xf numFmtId="0" fontId="36" fillId="0" borderId="11" xfId="0" applyFont="1" applyBorder="1" applyAlignment="1" applyProtection="1">
      <alignment horizontal="center" vertical="center"/>
    </xf>
    <xf numFmtId="0" fontId="36" fillId="0" borderId="12" xfId="0" applyFont="1" applyBorder="1" applyAlignment="1" applyProtection="1">
      <alignment horizontal="center" vertical="center"/>
    </xf>
    <xf numFmtId="0" fontId="0" fillId="0" borderId="11" xfId="0" applyBorder="1" applyAlignment="1" applyProtection="1">
      <alignment horizontal="center" vertical="center" wrapText="1"/>
    </xf>
    <xf numFmtId="0" fontId="0" fillId="0" borderId="11" xfId="0" applyBorder="1" applyProtection="1"/>
    <xf numFmtId="167" fontId="36" fillId="0" borderId="11" xfId="0" applyNumberFormat="1" applyFont="1" applyBorder="1" applyAlignment="1" applyProtection="1">
      <alignment horizontal="center"/>
    </xf>
    <xf numFmtId="0" fontId="36" fillId="0" borderId="11" xfId="0" applyFont="1" applyBorder="1" applyAlignment="1" applyProtection="1">
      <alignment horizontal="center"/>
    </xf>
    <xf numFmtId="0" fontId="36" fillId="0" borderId="12" xfId="0" applyFont="1" applyBorder="1" applyAlignment="1" applyProtection="1">
      <alignment horizontal="center"/>
    </xf>
    <xf numFmtId="0" fontId="0" fillId="0" borderId="11" xfId="0" applyBorder="1" applyAlignment="1" applyProtection="1">
      <alignment horizontal="center" wrapText="1"/>
    </xf>
    <xf numFmtId="0" fontId="0" fillId="0" borderId="12" xfId="0" applyBorder="1" applyAlignment="1" applyProtection="1">
      <alignment horizontal="center" wrapText="1"/>
    </xf>
    <xf numFmtId="167" fontId="0" fillId="0" borderId="11" xfId="0" applyNumberFormat="1" applyBorder="1" applyAlignment="1" applyProtection="1">
      <alignment horizontal="center"/>
    </xf>
    <xf numFmtId="167" fontId="0" fillId="0" borderId="12" xfId="0" applyNumberFormat="1" applyBorder="1" applyAlignment="1" applyProtection="1">
      <alignment horizontal="center"/>
    </xf>
    <xf numFmtId="0" fontId="0" fillId="0" borderId="11" xfId="0" applyBorder="1" applyAlignment="1" applyProtection="1">
      <alignment horizontal="center"/>
    </xf>
    <xf numFmtId="0" fontId="0" fillId="0" borderId="12" xfId="0" applyBorder="1" applyProtection="1"/>
    <xf numFmtId="0" fontId="10" fillId="0" borderId="13" xfId="0" applyFont="1" applyBorder="1" applyAlignment="1" applyProtection="1">
      <alignment vertical="top" wrapText="1"/>
    </xf>
    <xf numFmtId="0" fontId="26" fillId="0" borderId="13" xfId="0" applyFont="1" applyBorder="1" applyAlignment="1" applyProtection="1">
      <alignment vertical="top" wrapText="1"/>
    </xf>
    <xf numFmtId="0" fontId="11" fillId="0" borderId="13" xfId="0" applyFont="1" applyBorder="1" applyAlignment="1" applyProtection="1">
      <alignment vertical="top" wrapText="1"/>
    </xf>
    <xf numFmtId="0" fontId="26" fillId="0" borderId="14" xfId="0" applyFont="1" applyFill="1" applyBorder="1" applyAlignment="1" applyProtection="1">
      <alignment vertical="top" wrapText="1"/>
    </xf>
    <xf numFmtId="0" fontId="10" fillId="0" borderId="15" xfId="0" applyFont="1" applyBorder="1" applyAlignment="1" applyProtection="1">
      <alignment vertical="top" wrapText="1"/>
    </xf>
    <xf numFmtId="0" fontId="26" fillId="0" borderId="13" xfId="0" applyFont="1" applyFill="1" applyBorder="1" applyAlignment="1" applyProtection="1">
      <alignment vertical="top" wrapText="1"/>
    </xf>
    <xf numFmtId="0" fontId="0" fillId="2" borderId="0" xfId="0" applyFill="1" applyBorder="1" applyProtection="1"/>
    <xf numFmtId="0" fontId="0" fillId="4" borderId="0" xfId="0" applyFill="1" applyBorder="1" applyProtection="1"/>
    <xf numFmtId="0" fontId="0" fillId="5" borderId="0" xfId="0" applyFill="1" applyBorder="1" applyProtection="1"/>
    <xf numFmtId="0" fontId="0" fillId="6" borderId="0" xfId="0" applyFill="1" applyBorder="1" applyProtection="1"/>
    <xf numFmtId="0" fontId="0" fillId="7" borderId="0" xfId="0" applyFill="1" applyBorder="1" applyProtection="1"/>
    <xf numFmtId="0" fontId="0" fillId="3" borderId="0" xfId="0" applyFill="1" applyBorder="1" applyProtection="1"/>
    <xf numFmtId="0" fontId="0" fillId="0" borderId="0" xfId="0" applyFill="1" applyBorder="1" applyProtection="1"/>
    <xf numFmtId="167"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0" fillId="0" borderId="11" xfId="0" applyFill="1" applyBorder="1" applyAlignment="1" applyProtection="1">
      <alignment horizontal="center"/>
    </xf>
    <xf numFmtId="0" fontId="0" fillId="0" borderId="11" xfId="0" applyFill="1" applyBorder="1" applyProtection="1"/>
    <xf numFmtId="0" fontId="10" fillId="0" borderId="16" xfId="0" applyFont="1" applyBorder="1" applyAlignment="1" applyProtection="1">
      <alignment vertical="top" wrapText="1"/>
    </xf>
    <xf numFmtId="0" fontId="10" fillId="0" borderId="14" xfId="0" applyFont="1" applyBorder="1" applyAlignment="1" applyProtection="1">
      <alignment vertical="top" wrapText="1"/>
    </xf>
    <xf numFmtId="0" fontId="10" fillId="0" borderId="17" xfId="0" applyFont="1" applyBorder="1" applyAlignment="1" applyProtection="1">
      <alignment vertical="top" wrapText="1"/>
    </xf>
    <xf numFmtId="0" fontId="26" fillId="0" borderId="15" xfId="0" applyFont="1" applyFill="1" applyBorder="1" applyAlignment="1" applyProtection="1">
      <alignment vertical="top" wrapText="1"/>
    </xf>
    <xf numFmtId="0" fontId="37" fillId="0" borderId="16" xfId="0" applyFont="1" applyBorder="1" applyAlignment="1" applyProtection="1">
      <alignment vertical="top" wrapText="1"/>
    </xf>
    <xf numFmtId="0" fontId="10" fillId="0" borderId="16" xfId="0" applyFont="1" applyFill="1" applyBorder="1" applyAlignment="1" applyProtection="1">
      <alignment vertical="top" wrapText="1"/>
    </xf>
    <xf numFmtId="0" fontId="40" fillId="0" borderId="13" xfId="0" applyFont="1" applyBorder="1" applyAlignment="1" applyProtection="1">
      <alignment vertical="top" wrapText="1"/>
    </xf>
    <xf numFmtId="0" fontId="40" fillId="0" borderId="13" xfId="0" applyFont="1" applyFill="1" applyBorder="1" applyAlignment="1" applyProtection="1">
      <alignment vertical="top" wrapText="1"/>
    </xf>
    <xf numFmtId="0" fontId="40" fillId="0" borderId="16" xfId="0" applyFont="1" applyFill="1" applyBorder="1" applyAlignment="1" applyProtection="1">
      <alignment vertical="top" wrapText="1"/>
    </xf>
    <xf numFmtId="0" fontId="40" fillId="0" borderId="15" xfId="0" applyFont="1" applyBorder="1" applyAlignment="1" applyProtection="1">
      <alignment vertical="top" wrapText="1"/>
    </xf>
    <xf numFmtId="0" fontId="40" fillId="0" borderId="14" xfId="0" applyFont="1" applyFill="1" applyBorder="1" applyAlignment="1" applyProtection="1">
      <alignment vertical="top" wrapText="1"/>
    </xf>
    <xf numFmtId="0" fontId="43" fillId="0" borderId="0" xfId="0" applyFont="1" applyAlignment="1" applyProtection="1">
      <alignment vertical="center"/>
      <protection locked="0"/>
    </xf>
    <xf numFmtId="0" fontId="43" fillId="0" borderId="0" xfId="0" applyFont="1" applyAlignment="1" applyProtection="1">
      <alignment vertical="center"/>
    </xf>
    <xf numFmtId="0" fontId="43" fillId="0" borderId="0" xfId="0" applyFont="1" applyBorder="1" applyAlignment="1" applyProtection="1">
      <alignment vertical="center"/>
      <protection locked="0"/>
    </xf>
    <xf numFmtId="0" fontId="43" fillId="0" borderId="0" xfId="0" applyFont="1" applyBorder="1" applyAlignment="1" applyProtection="1">
      <alignment horizontal="center" vertical="center" wrapText="1"/>
      <protection locked="0"/>
    </xf>
    <xf numFmtId="0" fontId="43" fillId="0" borderId="0" xfId="0" applyFont="1" applyProtection="1">
      <protection locked="0"/>
    </xf>
    <xf numFmtId="0" fontId="43" fillId="0" borderId="0" xfId="0" applyFont="1" applyProtection="1"/>
    <xf numFmtId="0" fontId="46" fillId="0" borderId="0" xfId="0" applyFont="1" applyProtection="1"/>
    <xf numFmtId="0" fontId="43" fillId="0" borderId="0" xfId="0" applyFont="1" applyFill="1" applyBorder="1" applyAlignment="1" applyProtection="1">
      <alignment vertical="top"/>
    </xf>
    <xf numFmtId="0" fontId="47" fillId="0" borderId="0" xfId="0" applyFont="1" applyFill="1" applyBorder="1" applyAlignment="1" applyProtection="1">
      <alignment horizontal="center" vertical="center" wrapText="1"/>
    </xf>
    <xf numFmtId="0" fontId="42" fillId="0" borderId="0" xfId="0" applyFont="1" applyFill="1" applyBorder="1" applyAlignment="1" applyProtection="1">
      <alignment horizontal="center" vertical="top"/>
    </xf>
    <xf numFmtId="0" fontId="43" fillId="0" borderId="0" xfId="0" applyFont="1"/>
    <xf numFmtId="0" fontId="43" fillId="0" borderId="0" xfId="0" applyFont="1" applyFill="1" applyBorder="1" applyProtection="1">
      <protection locked="0"/>
    </xf>
    <xf numFmtId="0" fontId="43" fillId="0" borderId="0" xfId="0" applyFont="1" applyFill="1" applyBorder="1" applyProtection="1"/>
    <xf numFmtId="9" fontId="49" fillId="0" borderId="18" xfId="0" applyNumberFormat="1" applyFont="1" applyBorder="1" applyAlignment="1" applyProtection="1">
      <alignment horizontal="center" vertical="center" wrapText="1"/>
    </xf>
    <xf numFmtId="0" fontId="10" fillId="0" borderId="19" xfId="0" applyFont="1" applyBorder="1" applyAlignment="1" applyProtection="1">
      <alignment vertical="top" wrapText="1"/>
    </xf>
    <xf numFmtId="0" fontId="26" fillId="0" borderId="16" xfId="0" applyFont="1" applyFill="1" applyBorder="1" applyAlignment="1" applyProtection="1">
      <alignment vertical="top" wrapText="1"/>
    </xf>
    <xf numFmtId="0" fontId="10" fillId="0" borderId="20" xfId="0" applyFont="1" applyBorder="1" applyAlignment="1" applyProtection="1">
      <alignment vertical="top" wrapText="1"/>
    </xf>
    <xf numFmtId="0" fontId="26" fillId="0" borderId="16" xfId="0" applyFont="1" applyBorder="1" applyAlignment="1" applyProtection="1">
      <alignment vertical="top" wrapText="1"/>
    </xf>
    <xf numFmtId="0" fontId="26" fillId="0" borderId="19" xfId="0" applyFont="1" applyFill="1" applyBorder="1" applyAlignment="1" applyProtection="1">
      <alignment vertical="top" wrapText="1"/>
    </xf>
    <xf numFmtId="0" fontId="50" fillId="0" borderId="0" xfId="0" applyFont="1" applyProtection="1"/>
    <xf numFmtId="0" fontId="51" fillId="0" borderId="0" xfId="0" applyFont="1" applyProtection="1">
      <protection locked="0"/>
    </xf>
    <xf numFmtId="0" fontId="51" fillId="0" borderId="0" xfId="0" applyFont="1" applyProtection="1"/>
    <xf numFmtId="0" fontId="51" fillId="0" borderId="0" xfId="0" applyFont="1" applyBorder="1" applyAlignment="1" applyProtection="1">
      <alignment horizontal="center" wrapText="1"/>
      <protection locked="0"/>
    </xf>
    <xf numFmtId="0" fontId="51" fillId="0" borderId="0" xfId="0" applyFont="1" applyBorder="1" applyProtection="1">
      <protection locked="0"/>
    </xf>
    <xf numFmtId="0" fontId="45" fillId="0" borderId="21" xfId="0" applyFont="1" applyBorder="1" applyAlignment="1" applyProtection="1">
      <alignment horizontal="center" vertical="center" wrapText="1"/>
      <protection locked="0"/>
    </xf>
    <xf numFmtId="0" fontId="45" fillId="0" borderId="21" xfId="0" applyFont="1" applyFill="1" applyBorder="1" applyAlignment="1" applyProtection="1">
      <alignment horizontal="center" vertical="center" wrapText="1"/>
      <protection locked="0"/>
    </xf>
    <xf numFmtId="0" fontId="45" fillId="0" borderId="11" xfId="0" applyFont="1" applyBorder="1" applyAlignment="1" applyProtection="1">
      <alignment horizontal="center" vertical="center" wrapText="1"/>
      <protection locked="0"/>
    </xf>
    <xf numFmtId="0" fontId="45" fillId="0" borderId="11" xfId="0" applyFont="1" applyFill="1" applyBorder="1" applyAlignment="1" applyProtection="1">
      <alignment horizontal="center" vertical="center" wrapText="1"/>
      <protection locked="0"/>
    </xf>
    <xf numFmtId="0" fontId="45" fillId="0" borderId="22" xfId="0" applyFont="1" applyFill="1" applyBorder="1" applyAlignment="1" applyProtection="1">
      <alignment horizontal="center" vertical="center" wrapText="1"/>
      <protection locked="0"/>
    </xf>
    <xf numFmtId="0" fontId="45" fillId="9" borderId="3"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xf>
    <xf numFmtId="0" fontId="45" fillId="0" borderId="0" xfId="0" applyFont="1" applyFill="1" applyBorder="1" applyAlignment="1" applyProtection="1">
      <alignment horizontal="center" vertical="top"/>
    </xf>
    <xf numFmtId="0" fontId="51" fillId="0" borderId="0" xfId="0" applyFont="1"/>
    <xf numFmtId="0" fontId="51" fillId="0" borderId="0" xfId="0" applyFont="1" applyFill="1" applyBorder="1" applyProtection="1">
      <protection locked="0"/>
    </xf>
    <xf numFmtId="1" fontId="51" fillId="0" borderId="0" xfId="0" applyNumberFormat="1" applyFont="1" applyFill="1" applyProtection="1">
      <protection locked="0"/>
    </xf>
    <xf numFmtId="49" fontId="6" fillId="10" borderId="11" xfId="0" applyNumberFormat="1" applyFont="1" applyFill="1" applyBorder="1" applyAlignment="1" applyProtection="1">
      <alignment horizontal="center" vertical="center"/>
    </xf>
    <xf numFmtId="49" fontId="6" fillId="11" borderId="11" xfId="0" applyNumberFormat="1" applyFont="1" applyFill="1" applyBorder="1" applyAlignment="1" applyProtection="1">
      <alignment horizontal="center" vertical="center"/>
    </xf>
    <xf numFmtId="49" fontId="6" fillId="12" borderId="11" xfId="0" applyNumberFormat="1" applyFont="1" applyFill="1" applyBorder="1" applyAlignment="1" applyProtection="1">
      <alignment horizontal="center" vertical="center"/>
    </xf>
    <xf numFmtId="49" fontId="34" fillId="9" borderId="12" xfId="0" applyNumberFormat="1" applyFont="1" applyFill="1" applyBorder="1" applyAlignment="1" applyProtection="1">
      <alignment horizontal="center" vertical="center"/>
    </xf>
    <xf numFmtId="49" fontId="6" fillId="11" borderId="21" xfId="0" applyNumberFormat="1" applyFont="1" applyFill="1" applyBorder="1" applyAlignment="1" applyProtection="1">
      <alignment horizontal="center" vertical="center"/>
    </xf>
    <xf numFmtId="49" fontId="6" fillId="11" borderId="22" xfId="0" applyNumberFormat="1" applyFont="1" applyFill="1" applyBorder="1" applyAlignment="1" applyProtection="1">
      <alignment horizontal="center" vertical="center"/>
    </xf>
    <xf numFmtId="49" fontId="6" fillId="13" borderId="11" xfId="0" applyNumberFormat="1" applyFont="1" applyFill="1" applyBorder="1" applyAlignment="1" applyProtection="1">
      <alignment horizontal="center" vertical="center"/>
    </xf>
    <xf numFmtId="49" fontId="6" fillId="13" borderId="22" xfId="0" applyNumberFormat="1" applyFont="1" applyFill="1" applyBorder="1" applyAlignment="1" applyProtection="1">
      <alignment horizontal="center" vertical="center"/>
    </xf>
    <xf numFmtId="49" fontId="6" fillId="10" borderId="21" xfId="0" applyNumberFormat="1" applyFont="1" applyFill="1" applyBorder="1" applyAlignment="1" applyProtection="1">
      <alignment horizontal="center" vertical="center"/>
    </xf>
    <xf numFmtId="49" fontId="6" fillId="14" borderId="11" xfId="0" applyNumberFormat="1" applyFont="1" applyFill="1" applyBorder="1" applyAlignment="1" applyProtection="1">
      <alignment horizontal="center" vertical="center"/>
    </xf>
    <xf numFmtId="49" fontId="6" fillId="14" borderId="22" xfId="0" applyNumberFormat="1" applyFont="1" applyFill="1" applyBorder="1" applyAlignment="1" applyProtection="1">
      <alignment horizontal="center" vertical="center"/>
    </xf>
    <xf numFmtId="49" fontId="6" fillId="14" borderId="21" xfId="0" applyNumberFormat="1" applyFont="1" applyFill="1" applyBorder="1" applyAlignment="1" applyProtection="1">
      <alignment horizontal="center" vertical="center"/>
    </xf>
    <xf numFmtId="49" fontId="6" fillId="13" borderId="21" xfId="0" applyNumberFormat="1" applyFont="1" applyFill="1" applyBorder="1" applyAlignment="1" applyProtection="1">
      <alignment horizontal="center" vertical="center"/>
    </xf>
    <xf numFmtId="49" fontId="6" fillId="15" borderId="21" xfId="0" applyNumberFormat="1" applyFont="1" applyFill="1" applyBorder="1" applyAlignment="1" applyProtection="1">
      <alignment horizontal="center" vertical="center"/>
    </xf>
    <xf numFmtId="49" fontId="6" fillId="15" borderId="11" xfId="0" applyNumberFormat="1" applyFont="1" applyFill="1" applyBorder="1" applyAlignment="1" applyProtection="1">
      <alignment horizontal="center" vertical="center"/>
    </xf>
    <xf numFmtId="49" fontId="6" fillId="15" borderId="22" xfId="0" applyNumberFormat="1" applyFont="1" applyFill="1" applyBorder="1" applyAlignment="1" applyProtection="1">
      <alignment horizontal="center" vertical="center"/>
    </xf>
    <xf numFmtId="49" fontId="6" fillId="9" borderId="11" xfId="0" applyNumberFormat="1" applyFont="1" applyFill="1" applyBorder="1" applyAlignment="1" applyProtection="1">
      <alignment horizontal="center" vertical="center"/>
    </xf>
    <xf numFmtId="49" fontId="6" fillId="10" borderId="22" xfId="0" applyNumberFormat="1" applyFont="1" applyFill="1" applyBorder="1" applyAlignment="1" applyProtection="1">
      <alignment horizontal="center" vertical="center"/>
    </xf>
    <xf numFmtId="49" fontId="28" fillId="15" borderId="11" xfId="0" applyNumberFormat="1" applyFont="1" applyFill="1" applyBorder="1" applyAlignment="1" applyProtection="1">
      <alignment horizontal="center" vertical="center"/>
    </xf>
    <xf numFmtId="49" fontId="28" fillId="15" borderId="22" xfId="0" applyNumberFormat="1" applyFont="1" applyFill="1" applyBorder="1" applyAlignment="1" applyProtection="1">
      <alignment horizontal="center" vertical="center"/>
    </xf>
    <xf numFmtId="49" fontId="28" fillId="15" borderId="21" xfId="0" applyNumberFormat="1" applyFont="1" applyFill="1" applyBorder="1" applyAlignment="1" applyProtection="1">
      <alignment horizontal="center" vertical="center"/>
    </xf>
    <xf numFmtId="49" fontId="28" fillId="11" borderId="11" xfId="0" applyNumberFormat="1" applyFont="1" applyFill="1" applyBorder="1" applyAlignment="1" applyProtection="1">
      <alignment horizontal="center" vertical="center"/>
    </xf>
    <xf numFmtId="49" fontId="43" fillId="0" borderId="0" xfId="0" applyNumberFormat="1" applyFont="1" applyFill="1" applyBorder="1" applyAlignment="1" applyProtection="1">
      <alignment horizontal="center" vertical="center"/>
    </xf>
    <xf numFmtId="0" fontId="0" fillId="0" borderId="0" xfId="0" applyAlignment="1"/>
    <xf numFmtId="0" fontId="8" fillId="0" borderId="0" xfId="0" applyFont="1" applyBorder="1" applyAlignment="1" applyProtection="1">
      <alignment vertical="center"/>
      <protection locked="0"/>
    </xf>
    <xf numFmtId="0" fontId="0" fillId="0" borderId="0" xfId="0" applyAlignment="1" applyProtection="1">
      <alignment vertical="center"/>
      <protection locked="0"/>
    </xf>
    <xf numFmtId="167"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vertical="center"/>
      <protection locked="0"/>
    </xf>
    <xf numFmtId="0" fontId="0" fillId="16" borderId="0" xfId="0" applyFont="1" applyFill="1" applyBorder="1" applyAlignment="1" applyProtection="1">
      <alignment horizontal="center" vertical="top" readingOrder="1"/>
    </xf>
    <xf numFmtId="0" fontId="9" fillId="0" borderId="16" xfId="0" applyFont="1" applyBorder="1" applyAlignment="1" applyProtection="1">
      <alignment vertical="top" wrapText="1"/>
    </xf>
    <xf numFmtId="0" fontId="9" fillId="0" borderId="13" xfId="0" applyFont="1" applyBorder="1" applyAlignment="1" applyProtection="1">
      <alignment vertical="top"/>
    </xf>
    <xf numFmtId="0" fontId="9" fillId="0" borderId="13" xfId="0" applyFont="1" applyBorder="1" applyAlignment="1" applyProtection="1">
      <alignment vertical="top" wrapText="1"/>
    </xf>
    <xf numFmtId="0" fontId="10" fillId="0" borderId="17" xfId="0" applyFont="1" applyFill="1" applyBorder="1" applyAlignment="1" applyProtection="1">
      <alignment vertical="top" wrapText="1"/>
    </xf>
    <xf numFmtId="0" fontId="10" fillId="0" borderId="0" xfId="0" applyFont="1" applyBorder="1" applyAlignment="1" applyProtection="1">
      <alignment vertical="top" wrapText="1"/>
    </xf>
    <xf numFmtId="0" fontId="10" fillId="0" borderId="19" xfId="0" applyFont="1" applyFill="1" applyBorder="1" applyAlignment="1" applyProtection="1">
      <alignment vertical="top" wrapText="1"/>
    </xf>
    <xf numFmtId="0" fontId="26" fillId="0" borderId="14" xfId="0" applyFont="1" applyBorder="1" applyAlignment="1" applyProtection="1">
      <alignment vertical="top" wrapText="1"/>
    </xf>
    <xf numFmtId="0" fontId="26" fillId="0" borderId="17" xfId="0" applyFont="1" applyFill="1" applyBorder="1" applyAlignment="1" applyProtection="1">
      <alignment vertical="top" wrapText="1"/>
    </xf>
    <xf numFmtId="0" fontId="39" fillId="0" borderId="13" xfId="0" applyFont="1" applyFill="1" applyBorder="1" applyAlignment="1" applyProtection="1">
      <alignment vertical="top" wrapText="1"/>
    </xf>
    <xf numFmtId="0" fontId="40" fillId="0" borderId="20" xfId="0" applyFont="1" applyFill="1" applyBorder="1" applyAlignment="1" applyProtection="1">
      <alignment vertical="top" wrapText="1"/>
    </xf>
    <xf numFmtId="0" fontId="27" fillId="0" borderId="14" xfId="0" applyFont="1" applyFill="1" applyBorder="1" applyAlignment="1" applyProtection="1">
      <alignment vertical="top" wrapText="1"/>
    </xf>
    <xf numFmtId="0" fontId="27" fillId="0" borderId="13" xfId="0" applyFont="1" applyBorder="1" applyAlignment="1" applyProtection="1">
      <alignment vertical="top" wrapText="1"/>
    </xf>
    <xf numFmtId="0" fontId="9" fillId="0" borderId="17" xfId="0" applyFont="1" applyBorder="1" applyAlignment="1" applyProtection="1">
      <alignment vertical="top" wrapText="1"/>
    </xf>
    <xf numFmtId="49" fontId="34" fillId="9" borderId="11" xfId="0" applyNumberFormat="1" applyFont="1" applyFill="1" applyBorder="1" applyAlignment="1" applyProtection="1">
      <alignment horizontal="center" vertical="center"/>
    </xf>
    <xf numFmtId="49" fontId="10" fillId="0" borderId="12" xfId="0" applyNumberFormat="1" applyFont="1" applyBorder="1" applyAlignment="1" applyProtection="1">
      <alignment horizontal="center" vertical="center" wrapText="1"/>
    </xf>
    <xf numFmtId="49" fontId="10" fillId="0" borderId="11" xfId="0" applyNumberFormat="1" applyFont="1" applyBorder="1" applyAlignment="1" applyProtection="1">
      <alignment horizontal="center" vertical="center" wrapText="1"/>
    </xf>
    <xf numFmtId="49" fontId="44" fillId="0" borderId="11" xfId="0" applyNumberFormat="1" applyFont="1" applyBorder="1" applyAlignment="1" applyProtection="1">
      <alignment horizontal="center" vertical="center"/>
    </xf>
    <xf numFmtId="49" fontId="34" fillId="17" borderId="11" xfId="0" applyNumberFormat="1" applyFont="1" applyFill="1" applyBorder="1" applyAlignment="1" applyProtection="1">
      <alignment horizontal="center" vertical="center"/>
    </xf>
    <xf numFmtId="49" fontId="34" fillId="9" borderId="21" xfId="0" applyNumberFormat="1" applyFont="1" applyFill="1" applyBorder="1" applyAlignment="1" applyProtection="1">
      <alignment horizontal="center" vertical="center"/>
    </xf>
    <xf numFmtId="49" fontId="10" fillId="0" borderId="21" xfId="0" applyNumberFormat="1" applyFont="1" applyBorder="1" applyAlignment="1" applyProtection="1">
      <alignment horizontal="center" vertical="center" wrapText="1"/>
    </xf>
    <xf numFmtId="49" fontId="28" fillId="9" borderId="11"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wrapText="1"/>
    </xf>
    <xf numFmtId="49" fontId="6" fillId="15" borderId="12" xfId="0" applyNumberFormat="1" applyFont="1" applyFill="1" applyBorder="1" applyAlignment="1" applyProtection="1">
      <alignment horizontal="center" vertical="center"/>
    </xf>
    <xf numFmtId="49" fontId="34" fillId="9" borderId="22" xfId="0" applyNumberFormat="1" applyFont="1" applyFill="1" applyBorder="1" applyAlignment="1" applyProtection="1">
      <alignment horizontal="center" vertical="center"/>
    </xf>
    <xf numFmtId="49" fontId="28" fillId="13" borderId="22" xfId="0" applyNumberFormat="1" applyFont="1" applyFill="1" applyBorder="1" applyAlignment="1" applyProtection="1">
      <alignment horizontal="center" vertical="center"/>
    </xf>
    <xf numFmtId="49" fontId="43" fillId="0" borderId="11" xfId="0" applyNumberFormat="1" applyFont="1" applyBorder="1" applyAlignment="1" applyProtection="1">
      <alignment horizontal="center" vertical="center"/>
    </xf>
    <xf numFmtId="49" fontId="9" fillId="0" borderId="11" xfId="0" applyNumberFormat="1" applyFont="1" applyBorder="1" applyAlignment="1" applyProtection="1">
      <alignment horizontal="center" vertical="center" wrapText="1"/>
    </xf>
    <xf numFmtId="49" fontId="42" fillId="9" borderId="11" xfId="0" applyNumberFormat="1" applyFont="1" applyFill="1" applyBorder="1" applyAlignment="1" applyProtection="1">
      <alignment horizontal="center" vertical="center"/>
    </xf>
    <xf numFmtId="49" fontId="28" fillId="15" borderId="12" xfId="0" applyNumberFormat="1" applyFont="1" applyFill="1" applyBorder="1" applyAlignment="1" applyProtection="1">
      <alignment horizontal="center" vertical="center"/>
    </xf>
    <xf numFmtId="0" fontId="45" fillId="9" borderId="21" xfId="0" applyFont="1" applyFill="1" applyBorder="1" applyAlignment="1" applyProtection="1">
      <alignment horizontal="center" vertical="center" wrapText="1"/>
      <protection locked="0"/>
    </xf>
    <xf numFmtId="0" fontId="45" fillId="0" borderId="3" xfId="0" applyFont="1" applyBorder="1" applyAlignment="1" applyProtection="1">
      <alignment horizontal="center" vertical="center" wrapText="1"/>
      <protection locked="0"/>
    </xf>
    <xf numFmtId="0" fontId="45" fillId="9" borderId="11" xfId="0" applyFont="1" applyFill="1" applyBorder="1" applyAlignment="1" applyProtection="1">
      <alignment horizontal="center" vertical="center" wrapText="1"/>
      <protection locked="0"/>
    </xf>
    <xf numFmtId="0" fontId="45" fillId="0" borderId="21" xfId="0" applyFont="1" applyBorder="1" applyAlignment="1" applyProtection="1">
      <alignment horizontal="center" vertical="center" wrapText="1"/>
    </xf>
    <xf numFmtId="0" fontId="52" fillId="17" borderId="21" xfId="0" applyFont="1" applyFill="1" applyBorder="1" applyAlignment="1" applyProtection="1">
      <alignment horizontal="center" vertical="center"/>
      <protection locked="0"/>
    </xf>
    <xf numFmtId="0" fontId="45" fillId="9" borderId="22" xfId="0" applyFont="1" applyFill="1" applyBorder="1" applyAlignment="1" applyProtection="1">
      <alignment horizontal="center" vertical="center" wrapText="1"/>
      <protection locked="0"/>
    </xf>
    <xf numFmtId="1" fontId="28" fillId="9" borderId="11" xfId="0" applyNumberFormat="1" applyFont="1" applyFill="1" applyBorder="1" applyAlignment="1" applyProtection="1">
      <alignment horizontal="center" vertical="center"/>
      <protection locked="0"/>
    </xf>
    <xf numFmtId="0" fontId="45" fillId="0" borderId="3" xfId="0" applyFont="1" applyFill="1" applyBorder="1" applyAlignment="1" applyProtection="1">
      <alignment horizontal="center" vertical="center" wrapText="1"/>
      <protection locked="0"/>
    </xf>
    <xf numFmtId="0" fontId="52" fillId="9" borderId="11" xfId="0" applyFont="1" applyFill="1" applyBorder="1" applyAlignment="1" applyProtection="1">
      <alignment horizontal="center" vertical="top"/>
      <protection locked="0"/>
    </xf>
    <xf numFmtId="9" fontId="29" fillId="0" borderId="11" xfId="0" applyNumberFormat="1" applyFont="1" applyBorder="1" applyAlignment="1" applyProtection="1">
      <alignment horizontal="center" vertical="top" wrapText="1"/>
    </xf>
    <xf numFmtId="0" fontId="52" fillId="17" borderId="11" xfId="0" applyFont="1" applyFill="1" applyBorder="1" applyAlignment="1" applyProtection="1">
      <alignment horizontal="center" vertical="center"/>
      <protection locked="0"/>
    </xf>
    <xf numFmtId="1" fontId="52" fillId="9" borderId="11" xfId="0" applyNumberFormat="1" applyFont="1" applyFill="1" applyBorder="1" applyAlignment="1" applyProtection="1">
      <alignment horizontal="center" vertical="center"/>
      <protection locked="0"/>
    </xf>
    <xf numFmtId="0" fontId="45" fillId="9" borderId="11" xfId="0" applyFont="1" applyFill="1" applyBorder="1" applyAlignment="1" applyProtection="1">
      <alignment horizontal="center" vertical="top"/>
      <protection locked="0"/>
    </xf>
    <xf numFmtId="1" fontId="28" fillId="9" borderId="11" xfId="0" applyNumberFormat="1" applyFont="1" applyFill="1" applyBorder="1" applyAlignment="1" applyProtection="1">
      <alignment horizontal="center" vertical="top" readingOrder="1"/>
      <protection locked="0"/>
    </xf>
    <xf numFmtId="49" fontId="28" fillId="12" borderId="11" xfId="0" applyNumberFormat="1" applyFont="1" applyFill="1" applyBorder="1" applyAlignment="1" applyProtection="1">
      <alignment horizontal="center" vertical="center"/>
    </xf>
    <xf numFmtId="49" fontId="28" fillId="14" borderId="22" xfId="0" applyNumberFormat="1" applyFont="1" applyFill="1" applyBorder="1" applyAlignment="1" applyProtection="1">
      <alignment horizontal="center" vertical="center"/>
    </xf>
    <xf numFmtId="0" fontId="53" fillId="0" borderId="14" xfId="0" applyFont="1" applyBorder="1" applyAlignment="1" applyProtection="1">
      <alignment vertical="top" wrapText="1"/>
    </xf>
    <xf numFmtId="0" fontId="26" fillId="0" borderId="13" xfId="0" applyFont="1" applyFill="1" applyBorder="1" applyAlignment="1" applyProtection="1">
      <alignment vertical="top" wrapText="1"/>
    </xf>
    <xf numFmtId="0" fontId="26" fillId="0" borderId="15" xfId="0" applyFont="1" applyBorder="1" applyAlignment="1" applyProtection="1">
      <alignment vertical="top" wrapText="1"/>
    </xf>
    <xf numFmtId="0" fontId="26" fillId="0" borderId="17" xfId="0" applyFont="1" applyBorder="1" applyAlignment="1">
      <alignment horizontal="left" vertical="top" wrapText="1"/>
    </xf>
    <xf numFmtId="0" fontId="45" fillId="0" borderId="11" xfId="0" applyFont="1" applyBorder="1" applyAlignment="1" applyProtection="1">
      <alignment horizontal="center" vertical="center" wrapText="1"/>
      <protection locked="0"/>
    </xf>
    <xf numFmtId="0" fontId="45" fillId="0" borderId="11" xfId="0" applyFont="1" applyFill="1" applyBorder="1" applyAlignment="1" applyProtection="1">
      <alignment horizontal="center" vertical="center" wrapText="1"/>
      <protection locked="0"/>
    </xf>
    <xf numFmtId="0" fontId="45" fillId="0" borderId="21" xfId="0" applyFont="1" applyFill="1" applyBorder="1" applyAlignment="1" applyProtection="1">
      <alignment horizontal="center" vertical="center" wrapText="1"/>
      <protection locked="0"/>
    </xf>
    <xf numFmtId="0" fontId="10" fillId="0" borderId="11" xfId="0" applyFont="1" applyBorder="1" applyAlignment="1" applyProtection="1">
      <alignment vertical="top" wrapText="1"/>
    </xf>
    <xf numFmtId="49" fontId="34" fillId="9" borderId="11" xfId="0" applyNumberFormat="1" applyFont="1" applyFill="1" applyBorder="1" applyAlignment="1" applyProtection="1">
      <alignment horizontal="center" vertical="center"/>
    </xf>
    <xf numFmtId="0" fontId="45" fillId="9" borderId="11" xfId="0" applyFont="1" applyFill="1" applyBorder="1" applyAlignment="1" applyProtection="1">
      <alignment horizontal="center" vertical="center" wrapText="1"/>
      <protection locked="0"/>
    </xf>
    <xf numFmtId="49" fontId="28" fillId="15" borderId="11" xfId="0" applyNumberFormat="1" applyFont="1" applyFill="1" applyBorder="1" applyAlignment="1" applyProtection="1">
      <alignment horizontal="center" vertical="center"/>
    </xf>
    <xf numFmtId="0" fontId="26" fillId="0" borderId="11" xfId="0" applyFont="1" applyBorder="1" applyAlignment="1" applyProtection="1">
      <alignment vertical="top" wrapText="1"/>
    </xf>
    <xf numFmtId="0" fontId="10" fillId="0" borderId="12" xfId="0" applyFont="1" applyBorder="1" applyAlignment="1" applyProtection="1">
      <alignment vertical="top" wrapText="1"/>
    </xf>
    <xf numFmtId="0" fontId="26" fillId="0" borderId="12" xfId="0" applyFont="1" applyBorder="1" applyAlignment="1" applyProtection="1">
      <alignment vertical="top" wrapText="1"/>
    </xf>
    <xf numFmtId="0" fontId="10" fillId="0" borderId="17" xfId="0" applyFont="1" applyBorder="1" applyAlignment="1" applyProtection="1">
      <alignment vertical="top" wrapText="1"/>
    </xf>
    <xf numFmtId="0" fontId="10" fillId="0" borderId="16" xfId="0" applyFont="1" applyBorder="1" applyAlignment="1" applyProtection="1">
      <alignment vertical="top" wrapText="1"/>
    </xf>
    <xf numFmtId="0" fontId="10" fillId="0" borderId="16" xfId="0" applyFont="1" applyFill="1" applyBorder="1" applyAlignment="1" applyProtection="1">
      <alignment vertical="top" wrapText="1"/>
    </xf>
    <xf numFmtId="0" fontId="10" fillId="0" borderId="17" xfId="0" applyFont="1" applyFill="1" applyBorder="1" applyAlignment="1" applyProtection="1">
      <alignment vertical="top" wrapText="1"/>
    </xf>
    <xf numFmtId="0" fontId="26" fillId="0" borderId="16" xfId="0" applyFont="1" applyFill="1" applyBorder="1" applyAlignment="1" applyProtection="1">
      <alignment vertical="top" wrapText="1"/>
    </xf>
    <xf numFmtId="0" fontId="26" fillId="0" borderId="17" xfId="0" applyFont="1" applyFill="1" applyBorder="1" applyAlignment="1" applyProtection="1">
      <alignment vertical="top" wrapText="1"/>
    </xf>
    <xf numFmtId="49" fontId="6" fillId="9" borderId="21" xfId="0" applyNumberFormat="1" applyFont="1" applyFill="1" applyBorder="1" applyAlignment="1" applyProtection="1">
      <alignment horizontal="center" vertical="center"/>
    </xf>
    <xf numFmtId="49" fontId="6" fillId="13" borderId="11" xfId="0" applyNumberFormat="1" applyFont="1" applyFill="1" applyBorder="1" applyAlignment="1" applyProtection="1">
      <alignment horizontal="center" vertical="center"/>
    </xf>
    <xf numFmtId="49" fontId="6" fillId="11" borderId="11" xfId="0" applyNumberFormat="1" applyFont="1" applyFill="1" applyBorder="1" applyAlignment="1" applyProtection="1">
      <alignment horizontal="center" vertical="center"/>
    </xf>
    <xf numFmtId="0" fontId="27" fillId="0" borderId="11" xfId="0" applyFont="1" applyBorder="1" applyAlignment="1" applyProtection="1">
      <alignment vertical="top" wrapText="1"/>
    </xf>
    <xf numFmtId="49" fontId="6" fillId="10" borderId="11" xfId="0" applyNumberFormat="1" applyFont="1" applyFill="1" applyBorder="1" applyAlignment="1" applyProtection="1">
      <alignment horizontal="center" vertical="center"/>
    </xf>
    <xf numFmtId="49" fontId="6" fillId="12" borderId="11" xfId="0" applyNumberFormat="1" applyFont="1" applyFill="1" applyBorder="1" applyAlignment="1" applyProtection="1">
      <alignment horizontal="center" vertical="center"/>
    </xf>
    <xf numFmtId="0" fontId="45" fillId="0" borderId="23" xfId="0" applyFont="1" applyBorder="1" applyAlignment="1" applyProtection="1">
      <alignment horizontal="center" vertical="center" wrapText="1"/>
      <protection locked="0"/>
    </xf>
    <xf numFmtId="49" fontId="6" fillId="14" borderId="11" xfId="0" applyNumberFormat="1" applyFont="1" applyFill="1" applyBorder="1" applyAlignment="1" applyProtection="1">
      <alignment horizontal="center" vertical="center"/>
    </xf>
    <xf numFmtId="0" fontId="26" fillId="0" borderId="11" xfId="0" applyFont="1" applyFill="1" applyBorder="1" applyAlignment="1" applyProtection="1">
      <alignment vertical="top" wrapText="1"/>
    </xf>
    <xf numFmtId="49" fontId="28" fillId="13" borderId="11" xfId="0" applyNumberFormat="1" applyFont="1" applyFill="1" applyBorder="1" applyAlignment="1" applyProtection="1">
      <alignment horizontal="center" vertical="center"/>
    </xf>
    <xf numFmtId="49" fontId="28" fillId="12" borderId="11" xfId="0" applyNumberFormat="1" applyFont="1" applyFill="1" applyBorder="1" applyAlignment="1" applyProtection="1">
      <alignment horizontal="center" vertical="center"/>
    </xf>
    <xf numFmtId="0" fontId="40" fillId="0" borderId="11" xfId="0" applyFont="1" applyFill="1" applyBorder="1" applyAlignment="1" applyProtection="1">
      <alignment vertical="top" wrapText="1"/>
    </xf>
    <xf numFmtId="49" fontId="6" fillId="15" borderId="11" xfId="0" applyNumberFormat="1" applyFont="1" applyFill="1" applyBorder="1" applyAlignment="1" applyProtection="1">
      <alignment horizontal="center" vertical="center"/>
    </xf>
    <xf numFmtId="49" fontId="6" fillId="11" borderId="23" xfId="0" applyNumberFormat="1" applyFont="1" applyFill="1" applyBorder="1" applyAlignment="1" applyProtection="1">
      <alignment horizontal="center" vertical="center"/>
    </xf>
    <xf numFmtId="0" fontId="45" fillId="0" borderId="23" xfId="0" applyFont="1" applyFill="1" applyBorder="1" applyAlignment="1" applyProtection="1">
      <alignment horizontal="center" vertical="center" wrapText="1"/>
      <protection locked="0"/>
    </xf>
    <xf numFmtId="0" fontId="26" fillId="0" borderId="24" xfId="0" applyFont="1" applyFill="1" applyBorder="1" applyAlignment="1" applyProtection="1">
      <alignment vertical="top" wrapText="1"/>
    </xf>
    <xf numFmtId="49" fontId="6" fillId="12" borderId="21" xfId="0" applyNumberFormat="1" applyFont="1" applyFill="1" applyBorder="1" applyAlignment="1" applyProtection="1">
      <alignment horizontal="center" vertical="center"/>
    </xf>
    <xf numFmtId="0" fontId="26" fillId="0" borderId="25" xfId="0" applyFont="1" applyFill="1" applyBorder="1" applyAlignment="1" applyProtection="1">
      <alignment vertical="top" wrapText="1"/>
    </xf>
    <xf numFmtId="166" fontId="49" fillId="0" borderId="26" xfId="0" applyNumberFormat="1" applyFont="1" applyBorder="1" applyAlignment="1" applyProtection="1">
      <alignment horizontal="center" vertical="center" wrapText="1"/>
    </xf>
    <xf numFmtId="49" fontId="6" fillId="11" borderId="27" xfId="0" applyNumberFormat="1" applyFont="1" applyFill="1" applyBorder="1" applyAlignment="1" applyProtection="1">
      <alignment horizontal="center" vertical="center"/>
    </xf>
    <xf numFmtId="49" fontId="6" fillId="14" borderId="28" xfId="0" applyNumberFormat="1" applyFont="1" applyFill="1" applyBorder="1" applyAlignment="1" applyProtection="1">
      <alignment horizontal="center" vertical="center"/>
    </xf>
    <xf numFmtId="49" fontId="6" fillId="14" borderId="12" xfId="0" applyNumberFormat="1" applyFont="1" applyFill="1" applyBorder="1" applyAlignment="1" applyProtection="1">
      <alignment horizontal="center" vertical="center"/>
    </xf>
    <xf numFmtId="49" fontId="6" fillId="14" borderId="29" xfId="0" applyNumberFormat="1" applyFont="1" applyFill="1" applyBorder="1" applyAlignment="1" applyProtection="1">
      <alignment horizontal="center" vertical="center"/>
    </xf>
    <xf numFmtId="49" fontId="6" fillId="14" borderId="30" xfId="0" applyNumberFormat="1" applyFont="1" applyFill="1" applyBorder="1" applyAlignment="1" applyProtection="1">
      <alignment horizontal="center" vertical="center"/>
    </xf>
    <xf numFmtId="0" fontId="0" fillId="0" borderId="0" xfId="0" applyBorder="1" applyProtection="1"/>
    <xf numFmtId="0" fontId="28" fillId="0" borderId="0" xfId="0" applyFont="1" applyBorder="1" applyAlignment="1" applyProtection="1">
      <alignment vertical="center" wrapText="1"/>
    </xf>
    <xf numFmtId="0" fontId="30" fillId="0" borderId="0" xfId="0" applyFont="1" applyAlignment="1"/>
    <xf numFmtId="0" fontId="1" fillId="0" borderId="0" xfId="0" applyFont="1" applyBorder="1" applyAlignment="1" applyProtection="1">
      <alignment vertical="center"/>
    </xf>
    <xf numFmtId="0" fontId="0" fillId="0" borderId="0" xfId="0" applyFont="1" applyBorder="1" applyAlignment="1"/>
    <xf numFmtId="0" fontId="0" fillId="0" borderId="31" xfId="0" applyBorder="1" applyAlignment="1" applyProtection="1">
      <alignment vertical="center"/>
    </xf>
    <xf numFmtId="0" fontId="8" fillId="2" borderId="32" xfId="0" applyFont="1" applyFill="1" applyBorder="1" applyAlignment="1" applyProtection="1">
      <alignment vertical="center"/>
      <protection locked="0"/>
    </xf>
    <xf numFmtId="0" fontId="8" fillId="3" borderId="33" xfId="0" applyFont="1" applyFill="1" applyBorder="1" applyAlignment="1" applyProtection="1">
      <alignment vertical="center"/>
      <protection locked="0"/>
    </xf>
    <xf numFmtId="0" fontId="8" fillId="4" borderId="33" xfId="0" applyFont="1" applyFill="1" applyBorder="1" applyAlignment="1" applyProtection="1">
      <alignment vertical="center"/>
      <protection locked="0"/>
    </xf>
    <xf numFmtId="0" fontId="8" fillId="5" borderId="33" xfId="0" applyFont="1" applyFill="1" applyBorder="1" applyAlignment="1" applyProtection="1">
      <alignment vertical="center"/>
      <protection locked="0"/>
    </xf>
    <xf numFmtId="0" fontId="8" fillId="6" borderId="33" xfId="0" applyFont="1" applyFill="1" applyBorder="1" applyAlignment="1" applyProtection="1">
      <alignment vertical="center"/>
      <protection locked="0"/>
    </xf>
    <xf numFmtId="0" fontId="8" fillId="7" borderId="33" xfId="0" applyFont="1" applyFill="1" applyBorder="1" applyAlignment="1" applyProtection="1">
      <alignment vertical="center"/>
      <protection locked="0"/>
    </xf>
    <xf numFmtId="0" fontId="8" fillId="0" borderId="34" xfId="0" applyFont="1" applyBorder="1" applyAlignment="1" applyProtection="1">
      <alignment vertical="center"/>
      <protection locked="0"/>
    </xf>
    <xf numFmtId="0" fontId="0" fillId="0" borderId="0" xfId="0" applyBorder="1" applyAlignment="1" applyProtection="1">
      <alignment vertical="center"/>
    </xf>
    <xf numFmtId="0" fontId="0" fillId="0" borderId="0" xfId="0" applyFont="1" applyFill="1" applyBorder="1" applyAlignment="1" applyProtection="1">
      <alignment horizontal="center" vertical="top" readingOrder="1"/>
    </xf>
    <xf numFmtId="0" fontId="26" fillId="0" borderId="11" xfId="0" applyFont="1" applyBorder="1" applyAlignment="1" applyProtection="1">
      <alignment vertical="top" wrapText="1"/>
    </xf>
    <xf numFmtId="49" fontId="6" fillId="14" borderId="11" xfId="0" applyNumberFormat="1" applyFont="1" applyFill="1" applyBorder="1" applyAlignment="1" applyProtection="1">
      <alignment horizontal="center" vertical="center"/>
    </xf>
    <xf numFmtId="0" fontId="45" fillId="0" borderId="11" xfId="0" applyFont="1" applyBorder="1" applyAlignment="1" applyProtection="1">
      <alignment horizontal="center" vertical="center" wrapText="1"/>
      <protection locked="0"/>
    </xf>
    <xf numFmtId="0" fontId="45" fillId="0" borderId="11" xfId="0" applyFont="1" applyFill="1" applyBorder="1" applyAlignment="1" applyProtection="1">
      <alignment horizontal="center" vertical="center" wrapText="1"/>
      <protection locked="0"/>
    </xf>
    <xf numFmtId="0" fontId="0" fillId="0" borderId="31" xfId="0" applyBorder="1" applyProtection="1"/>
    <xf numFmtId="0" fontId="31" fillId="0" borderId="31" xfId="0" applyFont="1" applyBorder="1" applyProtection="1"/>
    <xf numFmtId="0" fontId="0" fillId="0" borderId="22" xfId="0" applyBorder="1" applyAlignment="1" applyProtection="1">
      <alignment horizontal="center"/>
    </xf>
    <xf numFmtId="0" fontId="30" fillId="2" borderId="35" xfId="0" applyFont="1" applyFill="1" applyBorder="1" applyProtection="1"/>
    <xf numFmtId="0" fontId="8" fillId="2" borderId="36" xfId="0" applyFont="1" applyFill="1" applyBorder="1" applyProtection="1"/>
    <xf numFmtId="0" fontId="30" fillId="16" borderId="37" xfId="0" applyFont="1" applyFill="1" applyBorder="1" applyAlignment="1" applyProtection="1">
      <alignment horizontal="center" vertical="top" readingOrder="1"/>
    </xf>
    <xf numFmtId="0" fontId="0" fillId="16" borderId="37" xfId="0" applyFont="1" applyFill="1" applyBorder="1" applyAlignment="1" applyProtection="1">
      <alignment horizontal="center" vertical="top" readingOrder="1"/>
    </xf>
    <xf numFmtId="0" fontId="0" fillId="0" borderId="38" xfId="0" applyBorder="1" applyProtection="1"/>
    <xf numFmtId="167" fontId="0" fillId="0" borderId="38" xfId="0" applyNumberFormat="1" applyBorder="1" applyAlignment="1" applyProtection="1">
      <alignment horizontal="center"/>
    </xf>
    <xf numFmtId="0" fontId="0" fillId="0" borderId="38" xfId="0" applyBorder="1" applyAlignment="1" applyProtection="1">
      <alignment horizontal="center"/>
    </xf>
    <xf numFmtId="0" fontId="0" fillId="0" borderId="37" xfId="0" applyBorder="1" applyAlignment="1" applyProtection="1">
      <alignment horizontal="center"/>
    </xf>
    <xf numFmtId="0" fontId="0" fillId="0" borderId="37" xfId="0" applyBorder="1" applyProtection="1"/>
    <xf numFmtId="0" fontId="0" fillId="0" borderId="38" xfId="0" applyBorder="1" applyProtection="1">
      <protection locked="0"/>
    </xf>
    <xf numFmtId="1" fontId="30" fillId="11" borderId="0" xfId="0" applyNumberFormat="1" applyFont="1" applyFill="1" applyProtection="1"/>
    <xf numFmtId="0" fontId="45" fillId="0" borderId="27" xfId="0" applyFont="1" applyBorder="1" applyAlignment="1" applyProtection="1">
      <alignment horizontal="center" vertical="center" wrapText="1"/>
      <protection locked="0"/>
    </xf>
    <xf numFmtId="0" fontId="45" fillId="0" borderId="27" xfId="0" applyFont="1" applyFill="1" applyBorder="1" applyAlignment="1" applyProtection="1">
      <alignment horizontal="center" vertical="center" wrapText="1"/>
      <protection locked="0"/>
    </xf>
    <xf numFmtId="10" fontId="0" fillId="0" borderId="0" xfId="0" applyNumberFormat="1" applyAlignment="1" applyProtection="1">
      <alignment horizontal="left" vertical="center"/>
      <protection hidden="1"/>
    </xf>
    <xf numFmtId="164" fontId="0" fillId="0" borderId="0" xfId="0" applyNumberFormat="1" applyProtection="1">
      <protection hidden="1"/>
    </xf>
    <xf numFmtId="0" fontId="45" fillId="18" borderId="11" xfId="0" applyFont="1" applyFill="1" applyBorder="1" applyAlignment="1" applyProtection="1">
      <alignment horizontal="center" vertical="center" wrapText="1"/>
      <protection locked="0"/>
    </xf>
    <xf numFmtId="0" fontId="37" fillId="0" borderId="17" xfId="0" applyFont="1" applyBorder="1" applyAlignment="1" applyProtection="1">
      <alignment vertical="top" wrapText="1"/>
    </xf>
    <xf numFmtId="49" fontId="6" fillId="9" borderId="2" xfId="0" applyNumberFormat="1" applyFont="1" applyFill="1" applyBorder="1" applyAlignment="1" applyProtection="1">
      <alignment horizontal="center" vertical="center"/>
    </xf>
    <xf numFmtId="0" fontId="45" fillId="9" borderId="2" xfId="0" applyFont="1" applyFill="1" applyBorder="1" applyAlignment="1" applyProtection="1">
      <alignment horizontal="center" vertical="center" wrapText="1"/>
      <protection locked="0"/>
    </xf>
    <xf numFmtId="0" fontId="10" fillId="0" borderId="13" xfId="0" applyFont="1" applyBorder="1" applyAlignment="1" applyProtection="1">
      <alignment vertical="top" wrapText="1"/>
    </xf>
    <xf numFmtId="49" fontId="6" fillId="13" borderId="11" xfId="0" applyNumberFormat="1" applyFont="1" applyFill="1" applyBorder="1" applyAlignment="1" applyProtection="1">
      <alignment horizontal="center" vertical="center"/>
    </xf>
    <xf numFmtId="0" fontId="51" fillId="0" borderId="11" xfId="0" applyFont="1" applyBorder="1" applyAlignment="1" applyProtection="1">
      <alignment horizontal="center" vertical="center" wrapText="1"/>
    </xf>
    <xf numFmtId="0" fontId="54" fillId="17" borderId="11" xfId="0" applyFont="1" applyFill="1" applyBorder="1" applyAlignment="1" applyProtection="1">
      <alignment horizontal="center" vertical="center" wrapText="1"/>
      <protection locked="0"/>
    </xf>
    <xf numFmtId="0" fontId="51" fillId="0" borderId="11" xfId="0" applyFont="1" applyBorder="1" applyAlignment="1" applyProtection="1">
      <alignment horizontal="center" vertical="center" wrapText="1"/>
      <protection locked="0"/>
    </xf>
    <xf numFmtId="0" fontId="51" fillId="0" borderId="11" xfId="0" applyFont="1" applyBorder="1" applyAlignment="1" applyProtection="1">
      <alignment horizontal="center" vertical="center" wrapText="1"/>
      <protection locked="0"/>
    </xf>
    <xf numFmtId="0" fontId="51" fillId="9" borderId="11" xfId="0" applyFont="1" applyFill="1" applyBorder="1" applyAlignment="1" applyProtection="1">
      <alignment horizontal="center" vertical="center" wrapText="1"/>
      <protection locked="0"/>
    </xf>
    <xf numFmtId="0" fontId="51" fillId="0" borderId="22" xfId="0" applyFont="1" applyBorder="1" applyAlignment="1" applyProtection="1">
      <alignment horizontal="center" vertical="center" wrapText="1"/>
      <protection locked="0"/>
    </xf>
    <xf numFmtId="0" fontId="51" fillId="0" borderId="21" xfId="0" applyFont="1" applyBorder="1" applyAlignment="1" applyProtection="1">
      <alignment horizontal="center" vertical="center" wrapText="1"/>
      <protection locked="0"/>
    </xf>
    <xf numFmtId="0" fontId="51" fillId="0" borderId="3" xfId="0" applyFont="1" applyBorder="1" applyAlignment="1" applyProtection="1">
      <alignment horizontal="center" vertical="center" wrapText="1"/>
      <protection locked="0"/>
    </xf>
    <xf numFmtId="0" fontId="51" fillId="0" borderId="11" xfId="0" applyFont="1" applyBorder="1" applyAlignment="1" applyProtection="1">
      <alignment horizontal="center" vertical="center" wrapText="1"/>
      <protection locked="0"/>
    </xf>
    <xf numFmtId="0" fontId="51" fillId="9" borderId="2" xfId="0" applyFont="1" applyFill="1" applyBorder="1" applyAlignment="1" applyProtection="1">
      <alignment horizontal="center" vertical="center" wrapText="1"/>
      <protection locked="0"/>
    </xf>
    <xf numFmtId="0" fontId="51" fillId="9" borderId="11" xfId="0" applyFont="1" applyFill="1" applyBorder="1" applyAlignment="1" applyProtection="1">
      <alignment horizontal="center" vertical="center" wrapText="1"/>
      <protection locked="0"/>
    </xf>
    <xf numFmtId="0" fontId="51" fillId="0" borderId="21" xfId="0" applyFont="1" applyBorder="1" applyAlignment="1" applyProtection="1">
      <alignment horizontal="center" vertical="center" wrapText="1"/>
      <protection locked="0"/>
    </xf>
    <xf numFmtId="0" fontId="51" fillId="18" borderId="11" xfId="0" applyFont="1" applyFill="1" applyBorder="1" applyAlignment="1" applyProtection="1">
      <alignment horizontal="center" vertical="center" wrapText="1"/>
      <protection locked="0"/>
    </xf>
    <xf numFmtId="0" fontId="51" fillId="9" borderId="22" xfId="0" applyFont="1" applyFill="1" applyBorder="1" applyAlignment="1" applyProtection="1">
      <alignment horizontal="center" vertical="center" wrapText="1"/>
      <protection locked="0"/>
    </xf>
    <xf numFmtId="0" fontId="51" fillId="9" borderId="21" xfId="0" applyFont="1" applyFill="1" applyBorder="1" applyAlignment="1" applyProtection="1">
      <alignment horizontal="center" vertical="center" wrapText="1"/>
      <protection locked="0"/>
    </xf>
    <xf numFmtId="0" fontId="51" fillId="9" borderId="3" xfId="0" applyFont="1" applyFill="1" applyBorder="1" applyAlignment="1" applyProtection="1">
      <alignment horizontal="center" vertical="center" wrapText="1"/>
      <protection locked="0"/>
    </xf>
    <xf numFmtId="0" fontId="51" fillId="0" borderId="23" xfId="0" applyFont="1" applyBorder="1" applyAlignment="1" applyProtection="1">
      <alignment horizontal="center" vertical="center" wrapText="1"/>
      <protection locked="0"/>
    </xf>
    <xf numFmtId="0" fontId="51" fillId="0" borderId="27" xfId="0" applyFont="1" applyBorder="1" applyAlignment="1" applyProtection="1">
      <alignment horizontal="center" vertical="center" wrapText="1"/>
      <protection locked="0"/>
    </xf>
    <xf numFmtId="166" fontId="55" fillId="0" borderId="39" xfId="0" applyNumberFormat="1" applyFont="1" applyBorder="1" applyAlignment="1" applyProtection="1">
      <alignment horizontal="center" vertical="top" wrapText="1"/>
    </xf>
    <xf numFmtId="0" fontId="54" fillId="17" borderId="39" xfId="0" applyFont="1" applyFill="1" applyBorder="1" applyAlignment="1" applyProtection="1">
      <alignment horizontal="center" vertical="center" wrapText="1"/>
      <protection locked="0"/>
    </xf>
    <xf numFmtId="166" fontId="51" fillId="0" borderId="39" xfId="0" applyNumberFormat="1" applyFont="1" applyFill="1" applyBorder="1" applyAlignment="1" applyProtection="1">
      <alignment horizontal="center" vertical="center" wrapText="1"/>
      <protection locked="0"/>
    </xf>
    <xf numFmtId="0" fontId="54" fillId="9" borderId="39" xfId="0" applyFont="1" applyFill="1" applyBorder="1" applyAlignment="1" applyProtection="1">
      <alignment horizontal="center" vertical="top" wrapText="1"/>
      <protection locked="0"/>
    </xf>
    <xf numFmtId="166" fontId="51" fillId="0" borderId="40" xfId="0" applyNumberFormat="1" applyFont="1" applyFill="1" applyBorder="1" applyAlignment="1" applyProtection="1">
      <alignment horizontal="center" vertical="center" wrapText="1"/>
      <protection locked="0"/>
    </xf>
    <xf numFmtId="166" fontId="51" fillId="0" borderId="41" xfId="0" applyNumberFormat="1" applyFont="1" applyFill="1" applyBorder="1" applyAlignment="1" applyProtection="1">
      <alignment horizontal="center" vertical="center" wrapText="1"/>
      <protection locked="0"/>
    </xf>
    <xf numFmtId="166" fontId="51" fillId="0" borderId="42" xfId="0" applyNumberFormat="1" applyFont="1" applyFill="1" applyBorder="1" applyAlignment="1" applyProtection="1">
      <alignment horizontal="center" vertical="center" wrapText="1"/>
      <protection locked="0"/>
    </xf>
    <xf numFmtId="166" fontId="51" fillId="0" borderId="39" xfId="0" applyNumberFormat="1" applyFont="1" applyFill="1" applyBorder="1" applyAlignment="1" applyProtection="1">
      <alignment horizontal="center" vertical="center" wrapText="1"/>
      <protection locked="0"/>
    </xf>
    <xf numFmtId="1" fontId="1" fillId="9" borderId="39" xfId="0" applyNumberFormat="1" applyFont="1" applyFill="1" applyBorder="1" applyAlignment="1" applyProtection="1">
      <alignment horizontal="center" vertical="center" wrapText="1"/>
      <protection locked="0"/>
    </xf>
    <xf numFmtId="166" fontId="51" fillId="9" borderId="39" xfId="0" applyNumberFormat="1" applyFont="1" applyFill="1" applyBorder="1" applyAlignment="1" applyProtection="1">
      <alignment horizontal="center" vertical="center" wrapText="1"/>
      <protection locked="0"/>
    </xf>
    <xf numFmtId="166" fontId="55" fillId="0" borderId="39" xfId="0" applyNumberFormat="1" applyFont="1" applyFill="1" applyBorder="1" applyAlignment="1" applyProtection="1">
      <alignment horizontal="center" vertical="center" wrapText="1"/>
      <protection locked="0"/>
    </xf>
    <xf numFmtId="166" fontId="51" fillId="9" borderId="43" xfId="0" applyNumberFormat="1" applyFont="1" applyFill="1" applyBorder="1" applyAlignment="1" applyProtection="1">
      <alignment horizontal="center" vertical="center" wrapText="1"/>
      <protection locked="0"/>
    </xf>
    <xf numFmtId="166" fontId="51" fillId="18" borderId="39" xfId="0" applyNumberFormat="1" applyFont="1" applyFill="1" applyBorder="1" applyAlignment="1" applyProtection="1">
      <alignment horizontal="center" vertical="center" wrapText="1"/>
      <protection locked="0"/>
    </xf>
    <xf numFmtId="166" fontId="51" fillId="9" borderId="40" xfId="0" applyNumberFormat="1" applyFont="1" applyFill="1" applyBorder="1" applyAlignment="1" applyProtection="1">
      <alignment horizontal="center" vertical="center" wrapText="1"/>
      <protection locked="0"/>
    </xf>
    <xf numFmtId="166" fontId="51" fillId="9" borderId="42" xfId="0" applyNumberFormat="1" applyFont="1" applyFill="1" applyBorder="1" applyAlignment="1" applyProtection="1">
      <alignment horizontal="center" vertical="center" wrapText="1"/>
      <protection locked="0"/>
    </xf>
    <xf numFmtId="166" fontId="51" fillId="9" borderId="41" xfId="0" applyNumberFormat="1" applyFont="1" applyFill="1" applyBorder="1" applyAlignment="1" applyProtection="1">
      <alignment horizontal="center" vertical="center" wrapText="1"/>
      <protection locked="0"/>
    </xf>
    <xf numFmtId="166" fontId="55" fillId="0" borderId="42" xfId="0" applyNumberFormat="1" applyFont="1" applyFill="1" applyBorder="1" applyAlignment="1" applyProtection="1">
      <alignment horizontal="center" vertical="center" wrapText="1"/>
      <protection locked="0"/>
    </xf>
    <xf numFmtId="1" fontId="54" fillId="9" borderId="39" xfId="0" applyNumberFormat="1" applyFont="1" applyFill="1" applyBorder="1" applyAlignment="1" applyProtection="1">
      <alignment horizontal="center" vertical="center" wrapText="1"/>
      <protection locked="0"/>
    </xf>
    <xf numFmtId="166" fontId="51" fillId="0" borderId="44" xfId="0" applyNumberFormat="1" applyFont="1" applyFill="1" applyBorder="1" applyAlignment="1" applyProtection="1">
      <alignment horizontal="center" vertical="center" wrapText="1"/>
      <protection locked="0"/>
    </xf>
    <xf numFmtId="1" fontId="1" fillId="9" borderId="39" xfId="0" applyNumberFormat="1" applyFont="1" applyFill="1" applyBorder="1" applyAlignment="1" applyProtection="1">
      <alignment horizontal="center" vertical="top" wrapText="1"/>
      <protection locked="0"/>
    </xf>
    <xf numFmtId="0" fontId="51" fillId="9" borderId="39" xfId="0" applyFont="1" applyFill="1" applyBorder="1" applyAlignment="1" applyProtection="1">
      <alignment horizontal="center" vertical="top" wrapText="1"/>
      <protection locked="0"/>
    </xf>
    <xf numFmtId="166" fontId="51" fillId="0" borderId="45" xfId="0" applyNumberFormat="1" applyFont="1" applyFill="1" applyBorder="1" applyAlignment="1" applyProtection="1">
      <alignment horizontal="center" vertical="center" wrapText="1"/>
      <protection locked="0"/>
    </xf>
    <xf numFmtId="166" fontId="51" fillId="0" borderId="0" xfId="0" applyNumberFormat="1" applyFont="1" applyFill="1" applyBorder="1" applyAlignment="1" applyProtection="1">
      <alignment horizontal="center" vertical="center" wrapText="1"/>
    </xf>
    <xf numFmtId="166" fontId="43" fillId="0" borderId="0" xfId="0" applyNumberFormat="1" applyFont="1" applyFill="1" applyBorder="1" applyAlignment="1" applyProtection="1">
      <alignment horizontal="center" vertical="center" wrapText="1"/>
    </xf>
    <xf numFmtId="165" fontId="49" fillId="0" borderId="18" xfId="0" applyNumberFormat="1" applyFont="1" applyBorder="1" applyAlignment="1" applyProtection="1">
      <alignment horizontal="center" vertical="center" wrapText="1"/>
    </xf>
    <xf numFmtId="165" fontId="51" fillId="0" borderId="11" xfId="0" applyNumberFormat="1" applyFont="1" applyFill="1" applyBorder="1" applyAlignment="1" applyProtection="1">
      <alignment horizontal="center" vertical="center"/>
      <protection locked="0"/>
    </xf>
    <xf numFmtId="165" fontId="51" fillId="17" borderId="11" xfId="0" applyNumberFormat="1" applyFont="1" applyFill="1" applyBorder="1" applyAlignment="1" applyProtection="1">
      <alignment horizontal="center" vertical="center"/>
      <protection locked="0"/>
    </xf>
    <xf numFmtId="165" fontId="51" fillId="9" borderId="11" xfId="0" applyNumberFormat="1" applyFont="1" applyFill="1" applyBorder="1" applyAlignment="1" applyProtection="1">
      <alignment horizontal="center" vertical="center"/>
      <protection locked="0"/>
    </xf>
    <xf numFmtId="165" fontId="51" fillId="0" borderId="11" xfId="0" applyNumberFormat="1" applyFont="1" applyFill="1" applyBorder="1" applyAlignment="1" applyProtection="1">
      <alignment horizontal="center" vertical="center"/>
      <protection locked="0"/>
    </xf>
    <xf numFmtId="165" fontId="51" fillId="9" borderId="21" xfId="0" applyNumberFormat="1" applyFont="1" applyFill="1" applyBorder="1" applyAlignment="1" applyProtection="1">
      <alignment horizontal="center" vertical="center"/>
      <protection locked="0"/>
    </xf>
    <xf numFmtId="165" fontId="51" fillId="18" borderId="11" xfId="0" applyNumberFormat="1" applyFont="1" applyFill="1" applyBorder="1" applyAlignment="1" applyProtection="1">
      <alignment horizontal="center" vertical="center"/>
      <protection locked="0"/>
    </xf>
    <xf numFmtId="165" fontId="51" fillId="0" borderId="27" xfId="0" applyNumberFormat="1" applyFont="1" applyFill="1" applyBorder="1" applyAlignment="1" applyProtection="1">
      <alignment horizontal="center" vertical="center"/>
      <protection locked="0"/>
    </xf>
    <xf numFmtId="165" fontId="51" fillId="0" borderId="0" xfId="0" applyNumberFormat="1" applyFont="1" applyFill="1" applyBorder="1" applyAlignment="1" applyProtection="1">
      <alignment horizontal="center" vertical="center"/>
    </xf>
    <xf numFmtId="165" fontId="43" fillId="0" borderId="0" xfId="0" applyNumberFormat="1" applyFont="1" applyFill="1" applyBorder="1" applyAlignment="1" applyProtection="1">
      <alignment horizontal="center" vertical="center"/>
    </xf>
    <xf numFmtId="0" fontId="0" fillId="0" borderId="0" xfId="0" applyAlignment="1">
      <alignment wrapText="1"/>
    </xf>
    <xf numFmtId="0" fontId="73" fillId="0" borderId="11" xfId="0" applyFont="1" applyBorder="1" applyAlignment="1" applyProtection="1">
      <alignment vertical="top" wrapText="1"/>
    </xf>
    <xf numFmtId="0" fontId="73" fillId="0" borderId="13" xfId="0" applyFont="1" applyBorder="1" applyAlignment="1" applyProtection="1">
      <alignment vertical="top" wrapText="1"/>
    </xf>
    <xf numFmtId="0" fontId="5" fillId="0" borderId="0" xfId="0" applyFont="1" applyAlignment="1">
      <alignment wrapText="1"/>
    </xf>
    <xf numFmtId="0" fontId="0" fillId="0" borderId="0" xfId="0" applyAlignment="1"/>
    <xf numFmtId="0" fontId="57" fillId="0" borderId="0" xfId="0" applyFont="1" applyAlignment="1">
      <alignment horizontal="center" wrapText="1"/>
    </xf>
    <xf numFmtId="0" fontId="0" fillId="0" borderId="0" xfId="0" applyAlignment="1">
      <alignment horizontal="center" wrapText="1"/>
    </xf>
    <xf numFmtId="0" fontId="3" fillId="0" borderId="0" xfId="0" applyFont="1" applyAlignment="1">
      <alignment horizontal="center" wrapText="1"/>
    </xf>
    <xf numFmtId="0" fontId="0" fillId="0" borderId="0" xfId="0" applyAlignment="1">
      <alignment wrapText="1"/>
    </xf>
    <xf numFmtId="49" fontId="38" fillId="0" borderId="0" xfId="0" applyNumberFormat="1" applyFont="1" applyAlignment="1">
      <alignment horizontal="center" wrapText="1"/>
    </xf>
    <xf numFmtId="0" fontId="14" fillId="0" borderId="0" xfId="0" applyFont="1" applyAlignment="1" applyProtection="1">
      <protection hidden="1"/>
    </xf>
    <xf numFmtId="0" fontId="0" fillId="0" borderId="0" xfId="0" applyAlignment="1" applyProtection="1">
      <protection hidden="1"/>
    </xf>
    <xf numFmtId="0" fontId="16" fillId="0" borderId="2" xfId="0" applyFont="1" applyBorder="1" applyAlignment="1" applyProtection="1">
      <alignment horizontal="center"/>
      <protection locked="0"/>
    </xf>
    <xf numFmtId="0" fontId="8" fillId="0" borderId="0" xfId="0" applyFont="1" applyAlignment="1" applyProtection="1">
      <alignment horizontal="left" wrapText="1"/>
      <protection hidden="1"/>
    </xf>
    <xf numFmtId="0" fontId="25" fillId="0" borderId="0" xfId="0" applyFont="1" applyBorder="1" applyAlignment="1" applyProtection="1">
      <alignment horizontal="left" vertical="center" wrapText="1"/>
      <protection hidden="1"/>
    </xf>
    <xf numFmtId="0" fontId="29" fillId="0" borderId="46" xfId="0" applyFont="1" applyBorder="1" applyAlignment="1" applyProtection="1">
      <alignment horizontal="center" vertical="center"/>
    </xf>
    <xf numFmtId="0" fontId="29" fillId="0" borderId="47" xfId="0" applyFont="1" applyBorder="1" applyAlignment="1" applyProtection="1">
      <alignment horizontal="center" vertical="center"/>
    </xf>
    <xf numFmtId="49" fontId="28" fillId="0" borderId="48" xfId="0" applyNumberFormat="1" applyFont="1" applyBorder="1" applyAlignment="1" applyProtection="1">
      <alignment horizontal="center" vertical="center"/>
    </xf>
    <xf numFmtId="49" fontId="28" fillId="0" borderId="49" xfId="0" applyNumberFormat="1" applyFont="1" applyBorder="1" applyAlignment="1" applyProtection="1">
      <alignment horizontal="center" vertical="center"/>
    </xf>
    <xf numFmtId="0" fontId="28" fillId="0" borderId="48" xfId="0" applyFont="1" applyBorder="1" applyAlignment="1" applyProtection="1">
      <alignment horizontal="center" vertical="center" wrapText="1"/>
    </xf>
    <xf numFmtId="0" fontId="28" fillId="0" borderId="49" xfId="0" applyFont="1" applyBorder="1" applyAlignment="1" applyProtection="1">
      <alignment horizontal="center" vertical="center" wrapText="1"/>
    </xf>
    <xf numFmtId="9" fontId="49" fillId="0" borderId="48" xfId="0" applyNumberFormat="1" applyFont="1" applyBorder="1" applyAlignment="1" applyProtection="1">
      <alignment horizontal="center" vertical="center" wrapText="1"/>
    </xf>
    <xf numFmtId="9" fontId="49" fillId="0" borderId="49" xfId="0" applyNumberFormat="1" applyFont="1" applyBorder="1" applyAlignment="1" applyProtection="1">
      <alignment horizontal="center" vertical="center" wrapText="1"/>
    </xf>
    <xf numFmtId="167" fontId="29" fillId="0" borderId="0" xfId="0" applyNumberFormat="1" applyFont="1" applyFill="1" applyBorder="1" applyAlignment="1" applyProtection="1">
      <alignment horizontal="center" vertical="center" wrapText="1"/>
      <protection locked="0"/>
    </xf>
    <xf numFmtId="9" fontId="49" fillId="0" borderId="50" xfId="0" applyNumberFormat="1" applyFont="1" applyBorder="1" applyAlignment="1" applyProtection="1">
      <alignment horizontal="center" vertical="center" wrapText="1"/>
    </xf>
    <xf numFmtId="9" fontId="49" fillId="0" borderId="51" xfId="0" applyNumberFormat="1" applyFont="1" applyBorder="1" applyAlignment="1" applyProtection="1">
      <alignment horizontal="center" vertical="center" wrapText="1"/>
    </xf>
  </cellXfs>
  <cellStyles count="7">
    <cellStyle name="Comma" xfId="4"/>
    <cellStyle name="Comma [0]" xfId="5"/>
    <cellStyle name="Currency" xfId="2"/>
    <cellStyle name="Currency [0]" xfId="3"/>
    <cellStyle name="Hyperlink" xfId="6"/>
    <cellStyle name="Normal" xfId="0" builtinId="0"/>
    <cellStyle name="Percent" xfId="1"/>
  </cellStyles>
  <dxfs count="1">
    <dxf>
      <font>
        <strike val="0"/>
        <color theme="0" tint="-0.4999542222357860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Sheet3!$A$2</c:f>
              <c:strCache>
                <c:ptCount val="1"/>
                <c:pt idx="0">
                  <c:v>Completion Date</c:v>
                </c:pt>
              </c:strCache>
            </c:strRef>
          </c:tx>
          <c:invertIfNegative val="0"/>
          <c:cat>
            <c:strRef>
              <c:f>Sheet3!$D$1:$G$1</c:f>
              <c:strCache>
                <c:ptCount val="4"/>
                <c:pt idx="0">
                  <c:v>MS 3</c:v>
                </c:pt>
                <c:pt idx="1">
                  <c:v>MS 4</c:v>
                </c:pt>
                <c:pt idx="2">
                  <c:v>MS 5</c:v>
                </c:pt>
                <c:pt idx="3">
                  <c:v>MS 6</c:v>
                </c:pt>
              </c:strCache>
            </c:strRef>
          </c:cat>
          <c:val>
            <c:numRef>
              <c:f>Sheet3!$B$2:$G$2</c:f>
              <c:numCache>
                <c:formatCode>[$-409]mmm\-yy;@</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11000624"/>
        <c:axId val="211001184"/>
      </c:barChart>
      <c:catAx>
        <c:axId val="211000624"/>
        <c:scaling>
          <c:orientation val="minMax"/>
        </c:scaling>
        <c:delete val="0"/>
        <c:axPos val="b"/>
        <c:numFmt formatCode="General" sourceLinked="0"/>
        <c:majorTickMark val="out"/>
        <c:minorTickMark val="none"/>
        <c:tickLblPos val="nextTo"/>
        <c:crossAx val="211001184"/>
        <c:crosses val="autoZero"/>
        <c:auto val="1"/>
        <c:lblAlgn val="ctr"/>
        <c:lblOffset val="100"/>
        <c:noMultiLvlLbl val="0"/>
      </c:catAx>
      <c:valAx>
        <c:axId val="211001184"/>
        <c:scaling>
          <c:orientation val="minMax"/>
        </c:scaling>
        <c:delete val="0"/>
        <c:axPos val="l"/>
        <c:majorGridlines/>
        <c:numFmt formatCode="[$-409]mmm\-yy;@" sourceLinked="1"/>
        <c:majorTickMark val="out"/>
        <c:minorTickMark val="none"/>
        <c:tickLblPos val="nextTo"/>
        <c:crossAx val="211000624"/>
        <c:crosses val="autoZero"/>
        <c:crossBetween val="between"/>
      </c:valAx>
    </c:plotArea>
    <c:legend>
      <c:legendPos val="r"/>
      <c:overlay val="0"/>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u="none" baseline="0">
                <a:solidFill>
                  <a:srgbClr val="000000"/>
                </a:solidFill>
                <a:latin typeface="Calibri"/>
                <a:ea typeface="Calibri"/>
                <a:cs typeface="Calibri"/>
              </a:rPr>
              <a:t>Estimated Date of Completion by Milestone</a:t>
            </a:r>
          </a:p>
        </c:rich>
      </c:tx>
      <c:overlay val="0"/>
      <c:spPr>
        <a:noFill/>
        <a:ln>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1"/>
          <c:order val="0"/>
          <c:tx>
            <c:strRef>
              <c:f>Sheet3!$D$1</c:f>
              <c:strCache>
                <c:ptCount val="1"/>
                <c:pt idx="0">
                  <c:v>MS 3</c:v>
                </c:pt>
              </c:strCache>
            </c:strRef>
          </c:tx>
          <c:invertIfNegative val="0"/>
          <c:cat>
            <c:strRef>
              <c:f>Sheet3!$A$2:$C$2</c:f>
              <c:strCache>
                <c:ptCount val="1"/>
                <c:pt idx="0">
                  <c:v>Completion Date</c:v>
                </c:pt>
              </c:strCache>
            </c:strRef>
          </c:cat>
          <c:val>
            <c:numRef>
              <c:f>Sheet3!$D$2</c:f>
              <c:numCache>
                <c:formatCode>[$-409]mmm\-yy;@</c:formatCode>
                <c:ptCount val="1"/>
                <c:pt idx="0">
                  <c:v>0</c:v>
                </c:pt>
              </c:numCache>
            </c:numRef>
          </c:val>
        </c:ser>
        <c:ser>
          <c:idx val="0"/>
          <c:order val="1"/>
          <c:tx>
            <c:strRef>
              <c:f>Sheet3!$E$1</c:f>
              <c:strCache>
                <c:ptCount val="1"/>
                <c:pt idx="0">
                  <c:v>MS 4</c:v>
                </c:pt>
              </c:strCache>
            </c:strRef>
          </c:tx>
          <c:invertIfNegative val="0"/>
          <c:cat>
            <c:strRef>
              <c:f>Sheet3!$A$2:$C$2</c:f>
              <c:strCache>
                <c:ptCount val="1"/>
                <c:pt idx="0">
                  <c:v>Completion Date</c:v>
                </c:pt>
              </c:strCache>
            </c:strRef>
          </c:cat>
          <c:val>
            <c:numRef>
              <c:f>Sheet3!$E$2</c:f>
              <c:numCache>
                <c:formatCode>[$-409]mmm\-yy;@</c:formatCode>
                <c:ptCount val="1"/>
                <c:pt idx="0">
                  <c:v>0</c:v>
                </c:pt>
              </c:numCache>
            </c:numRef>
          </c:val>
        </c:ser>
        <c:ser>
          <c:idx val="2"/>
          <c:order val="2"/>
          <c:tx>
            <c:strRef>
              <c:f>Sheet3!$F$1</c:f>
              <c:strCache>
                <c:ptCount val="1"/>
                <c:pt idx="0">
                  <c:v>MS 5</c:v>
                </c:pt>
              </c:strCache>
            </c:strRef>
          </c:tx>
          <c:invertIfNegative val="0"/>
          <c:cat>
            <c:strRef>
              <c:f>Sheet3!$A$2:$C$2</c:f>
              <c:strCache>
                <c:ptCount val="1"/>
                <c:pt idx="0">
                  <c:v>Completion Date</c:v>
                </c:pt>
              </c:strCache>
            </c:strRef>
          </c:cat>
          <c:val>
            <c:numRef>
              <c:f>Sheet3!$F$2</c:f>
              <c:numCache>
                <c:formatCode>[$-409]mmm\-yy;@</c:formatCode>
                <c:ptCount val="1"/>
                <c:pt idx="0">
                  <c:v>0</c:v>
                </c:pt>
              </c:numCache>
            </c:numRef>
          </c:val>
        </c:ser>
        <c:ser>
          <c:idx val="3"/>
          <c:order val="3"/>
          <c:tx>
            <c:strRef>
              <c:f>Sheet3!$G$1</c:f>
              <c:strCache>
                <c:ptCount val="1"/>
                <c:pt idx="0">
                  <c:v>MS 6</c:v>
                </c:pt>
              </c:strCache>
            </c:strRef>
          </c:tx>
          <c:invertIfNegative val="0"/>
          <c:cat>
            <c:strRef>
              <c:f>Sheet3!$A$2:$C$2</c:f>
              <c:strCache>
                <c:ptCount val="1"/>
                <c:pt idx="0">
                  <c:v>Completion Date</c:v>
                </c:pt>
              </c:strCache>
            </c:strRef>
          </c:cat>
          <c:val>
            <c:numRef>
              <c:f>Sheet3!$G$2</c:f>
              <c:numCache>
                <c:formatCode>[$-409]mmm\-yy;@</c:formatCode>
                <c:ptCount val="1"/>
                <c:pt idx="0">
                  <c:v>0</c:v>
                </c:pt>
              </c:numCache>
            </c:numRef>
          </c:val>
        </c:ser>
        <c:dLbls>
          <c:showLegendKey val="0"/>
          <c:showVal val="0"/>
          <c:showCatName val="0"/>
          <c:showSerName val="0"/>
          <c:showPercent val="0"/>
          <c:showBubbleSize val="0"/>
        </c:dLbls>
        <c:gapWidth val="150"/>
        <c:shape val="box"/>
        <c:axId val="215540144"/>
        <c:axId val="215540704"/>
        <c:axId val="0"/>
      </c:bar3DChart>
      <c:catAx>
        <c:axId val="215540144"/>
        <c:scaling>
          <c:orientation val="minMax"/>
        </c:scaling>
        <c:delete val="1"/>
        <c:axPos val="b"/>
        <c:numFmt formatCode="General" sourceLinked="0"/>
        <c:majorTickMark val="out"/>
        <c:minorTickMark val="none"/>
        <c:tickLblPos val="none"/>
        <c:crossAx val="215540704"/>
        <c:crosses val="autoZero"/>
        <c:auto val="1"/>
        <c:lblAlgn val="ctr"/>
        <c:lblOffset val="100"/>
        <c:noMultiLvlLbl val="0"/>
      </c:catAx>
      <c:valAx>
        <c:axId val="215540704"/>
        <c:scaling>
          <c:orientation val="minMax"/>
          <c:max val="43000"/>
          <c:min val="40724"/>
        </c:scaling>
        <c:delete val="0"/>
        <c:axPos val="l"/>
        <c:majorGridlines/>
        <c:numFmt formatCode="[$-409]mmm\-yy;@" sourceLinked="0"/>
        <c:majorTickMark val="none"/>
        <c:minorTickMark val="none"/>
        <c:tickLblPos val="nextTo"/>
        <c:crossAx val="215540144"/>
        <c:crosses val="autoZero"/>
        <c:crossBetween val="between"/>
        <c:majorUnit val="300"/>
      </c:valAx>
      <c:spPr>
        <a:noFill/>
        <a:ln w="25400">
          <a:noFill/>
        </a:ln>
      </c:spPr>
    </c:plotArea>
    <c:legend>
      <c:legendPos val="r"/>
      <c:overlay val="0"/>
      <c:txPr>
        <a:bodyPr rot="0" vert="horz"/>
        <a:lstStyle/>
        <a:p>
          <a:pPr>
            <a:defRPr lang="en-US" sz="840" b="0" i="0" u="none" baseline="0">
              <a:solidFill>
                <a:srgbClr val="000000"/>
              </a:solidFill>
              <a:latin typeface="Calibri"/>
              <a:ea typeface="Calibri"/>
              <a:cs typeface="Calibri"/>
            </a:defRPr>
          </a:pPr>
          <a:endParaRPr lang="en-US"/>
        </a:p>
      </c:txPr>
    </c:legend>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000000000000133" l="0.70000000000000062" r="0.70000000000000062" t="0.75000000000000133" header="0.30000000000000032" footer="0.30000000000000032"/>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584200</xdr:colOff>
      <xdr:row>0</xdr:row>
      <xdr:rowOff>129726</xdr:rowOff>
    </xdr:from>
    <xdr:to>
      <xdr:col>8</xdr:col>
      <xdr:colOff>80240</xdr:colOff>
      <xdr:row>5</xdr:row>
      <xdr:rowOff>31910</xdr:rowOff>
    </xdr:to>
    <xdr:pic>
      <xdr:nvPicPr>
        <xdr:cNvPr id="3"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62125" y="133350"/>
          <a:ext cx="30384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1104900</xdr:colOff>
      <xdr:row>0</xdr:row>
      <xdr:rowOff>4</xdr:rowOff>
    </xdr:from>
    <xdr:to>
      <xdr:col>5</xdr:col>
      <xdr:colOff>145472</xdr:colOff>
      <xdr:row>4</xdr:row>
      <xdr:rowOff>171445</xdr:rowOff>
    </xdr:to>
    <xdr:pic>
      <xdr:nvPicPr>
        <xdr:cNvPr id="2802"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267450" y="0"/>
          <a:ext cx="3133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1152525</xdr:colOff>
      <xdr:row>37</xdr:row>
      <xdr:rowOff>28579</xdr:rowOff>
    </xdr:from>
    <xdr:to>
      <xdr:col>5</xdr:col>
      <xdr:colOff>193097</xdr:colOff>
      <xdr:row>41</xdr:row>
      <xdr:rowOff>9520</xdr:rowOff>
    </xdr:to>
    <xdr:pic>
      <xdr:nvPicPr>
        <xdr:cNvPr id="2803"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315075" y="8210550"/>
          <a:ext cx="3133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59</xdr:row>
      <xdr:rowOff>238125</xdr:rowOff>
    </xdr:from>
    <xdr:to>
      <xdr:col>4</xdr:col>
      <xdr:colOff>1856408</xdr:colOff>
      <xdr:row>63</xdr:row>
      <xdr:rowOff>161808</xdr:rowOff>
    </xdr:to>
    <xdr:pic>
      <xdr:nvPicPr>
        <xdr:cNvPr id="3" name="Picture 2"/>
        <xdr:cNvPicPr>
          <a:picLocks noChangeAspect="1"/>
        </xdr:cNvPicPr>
      </xdr:nvPicPr>
      <xdr:blipFill>
        <a:blip xmlns:r="http://schemas.openxmlformats.org/officeDocument/2006/relationships" r:embed="rId2"/>
        <a:stretch>
          <a:fillRect/>
        </a:stretch>
      </xdr:blipFill>
      <xdr:spPr>
        <a:xfrm>
          <a:off x="504825" y="17192625"/>
          <a:ext cx="7734300" cy="933450"/>
        </a:xfrm>
        <a:prstGeom prst="rect">
          <a:avLst/>
        </a:prstGeom>
        <a:ln>
          <a:noFill/>
        </a:ln>
      </xdr:spPr>
    </xdr:pic>
    <xdr:clientData/>
  </xdr:twoCellAnchor>
  <mc:AlternateContent xmlns:mc="http://schemas.openxmlformats.org/markup-compatibility/2006">
    <mc:Choice xmlns:a14="http://schemas.microsoft.com/office/drawing/2010/main" Requires="a14">
      <xdr:twoCellAnchor editAs="oneCell">
        <xdr:from>
          <xdr:col>4</xdr:col>
          <xdr:colOff>47625</xdr:colOff>
          <xdr:row>7</xdr:row>
          <xdr:rowOff>142875</xdr:rowOff>
        </xdr:from>
        <xdr:to>
          <xdr:col>4</xdr:col>
          <xdr:colOff>838200</xdr:colOff>
          <xdr:row>8</xdr:row>
          <xdr:rowOff>104775</xdr:rowOff>
        </xdr:to>
        <xdr:sp macro="" textlink="">
          <xdr:nvSpPr>
            <xdr:cNvPr id="2196" name="Check Box 1172"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Comercio minorista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123825</xdr:rowOff>
        </xdr:from>
        <xdr:to>
          <xdr:col>4</xdr:col>
          <xdr:colOff>1247775</xdr:colOff>
          <xdr:row>9</xdr:row>
          <xdr:rowOff>152400</xdr:rowOff>
        </xdr:to>
        <xdr:sp macro="" textlink="">
          <xdr:nvSpPr>
            <xdr:cNvPr id="2197" name="Check Box 1173"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Telecomunicaciones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142875</xdr:rowOff>
        </xdr:from>
        <xdr:to>
          <xdr:col>4</xdr:col>
          <xdr:colOff>1438275</xdr:colOff>
          <xdr:row>10</xdr:row>
          <xdr:rowOff>123825</xdr:rowOff>
        </xdr:to>
        <xdr:sp macro="" textlink="">
          <xdr:nvSpPr>
            <xdr:cNvPr id="2198" name="Check Box 1174"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Comestibles y supermercados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123825</xdr:rowOff>
        </xdr:from>
        <xdr:to>
          <xdr:col>4</xdr:col>
          <xdr:colOff>866775</xdr:colOff>
          <xdr:row>11</xdr:row>
          <xdr:rowOff>104775</xdr:rowOff>
        </xdr:to>
        <xdr:sp macro="" textlink="">
          <xdr:nvSpPr>
            <xdr:cNvPr id="2199" name="Check Box 1175"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Petróleo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142875</xdr:rowOff>
        </xdr:from>
        <xdr:to>
          <xdr:col>5</xdr:col>
          <xdr:colOff>1095375</xdr:colOff>
          <xdr:row>8</xdr:row>
          <xdr:rowOff>104775</xdr:rowOff>
        </xdr:to>
        <xdr:sp macro="" textlink="">
          <xdr:nvSpPr>
            <xdr:cNvPr id="2200" name="Check Box 1176"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Comercio electrónico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xdr:row>
          <xdr:rowOff>123825</xdr:rowOff>
        </xdr:from>
        <xdr:to>
          <xdr:col>5</xdr:col>
          <xdr:colOff>1400175</xdr:colOff>
          <xdr:row>9</xdr:row>
          <xdr:rowOff>152400</xdr:rowOff>
        </xdr:to>
        <xdr:sp macro="" textlink="">
          <xdr:nvSpPr>
            <xdr:cNvPr id="2201" name="Check Box 1177"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Pedidos por correo/teléfono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142875</xdr:rowOff>
        </xdr:from>
        <xdr:to>
          <xdr:col>5</xdr:col>
          <xdr:colOff>1438275</xdr:colOff>
          <xdr:row>10</xdr:row>
          <xdr:rowOff>123825</xdr:rowOff>
        </xdr:to>
        <xdr:sp macro="" textlink="">
          <xdr:nvSpPr>
            <xdr:cNvPr id="2202" name="Check Box 1178"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Viajes y entretenimientos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123825</xdr:rowOff>
        </xdr:from>
        <xdr:to>
          <xdr:col>5</xdr:col>
          <xdr:colOff>1362075</xdr:colOff>
          <xdr:row>11</xdr:row>
          <xdr:rowOff>104775</xdr:rowOff>
        </xdr:to>
        <xdr:sp macro="" textlink="">
          <xdr:nvSpPr>
            <xdr:cNvPr id="2203" name="Check Box 1179"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Otros (especifique)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142875</xdr:rowOff>
        </xdr:from>
        <xdr:to>
          <xdr:col>4</xdr:col>
          <xdr:colOff>838200</xdr:colOff>
          <xdr:row>8</xdr:row>
          <xdr:rowOff>104775</xdr:rowOff>
        </xdr:to>
        <xdr:sp macro="" textlink="">
          <xdr:nvSpPr>
            <xdr:cNvPr id="2204" name="Check Box 1180"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Comercio minorista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123825</xdr:rowOff>
        </xdr:from>
        <xdr:to>
          <xdr:col>5</xdr:col>
          <xdr:colOff>1866900</xdr:colOff>
          <xdr:row>11</xdr:row>
          <xdr:rowOff>104775</xdr:rowOff>
        </xdr:to>
        <xdr:sp macro="" textlink="">
          <xdr:nvSpPr>
            <xdr:cNvPr id="2205" name="Check Box 1181"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Otros (especifique)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142875</xdr:rowOff>
        </xdr:from>
        <xdr:to>
          <xdr:col>4</xdr:col>
          <xdr:colOff>1362075</xdr:colOff>
          <xdr:row>16</xdr:row>
          <xdr:rowOff>104775</xdr:rowOff>
        </xdr:to>
        <xdr:sp macro="" textlink="">
          <xdr:nvSpPr>
            <xdr:cNvPr id="2206" name="Check Box 1182"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Autorización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123825</xdr:rowOff>
        </xdr:from>
        <xdr:to>
          <xdr:col>4</xdr:col>
          <xdr:colOff>1247775</xdr:colOff>
          <xdr:row>17</xdr:row>
          <xdr:rowOff>104775</xdr:rowOff>
        </xdr:to>
        <xdr:sp macro="" textlink="">
          <xdr:nvSpPr>
            <xdr:cNvPr id="2207" name="Check Box 1183"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Switching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123825</xdr:rowOff>
        </xdr:from>
        <xdr:to>
          <xdr:col>4</xdr:col>
          <xdr:colOff>1438275</xdr:colOff>
          <xdr:row>18</xdr:row>
          <xdr:rowOff>104775</xdr:rowOff>
        </xdr:to>
        <xdr:sp macro="" textlink="">
          <xdr:nvSpPr>
            <xdr:cNvPr id="2208" name="Check Box 1184"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IPSP (Comercio electrónico)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123825</xdr:rowOff>
        </xdr:from>
        <xdr:to>
          <xdr:col>4</xdr:col>
          <xdr:colOff>1133475</xdr:colOff>
          <xdr:row>19</xdr:row>
          <xdr:rowOff>104775</xdr:rowOff>
        </xdr:to>
        <xdr:sp macro="" textlink="">
          <xdr:nvSpPr>
            <xdr:cNvPr id="2209" name="Check Box 1185"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Pasarela de pago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123825</xdr:rowOff>
        </xdr:from>
        <xdr:to>
          <xdr:col>4</xdr:col>
          <xdr:colOff>1095375</xdr:colOff>
          <xdr:row>20</xdr:row>
          <xdr:rowOff>104775</xdr:rowOff>
        </xdr:to>
        <xdr:sp macro="" textlink="">
          <xdr:nvSpPr>
            <xdr:cNvPr id="2210" name="Check Box 1186"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Hosting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123825</xdr:rowOff>
        </xdr:from>
        <xdr:to>
          <xdr:col>4</xdr:col>
          <xdr:colOff>1438275</xdr:colOff>
          <xdr:row>21</xdr:row>
          <xdr:rowOff>104775</xdr:rowOff>
        </xdr:to>
        <xdr:sp macro="" textlink="">
          <xdr:nvSpPr>
            <xdr:cNvPr id="2211" name="Check Box 1187"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Emisión/Procesamiento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15</xdr:row>
          <xdr:rowOff>142875</xdr:rowOff>
        </xdr:from>
        <xdr:to>
          <xdr:col>5</xdr:col>
          <xdr:colOff>1285875</xdr:colOff>
          <xdr:row>16</xdr:row>
          <xdr:rowOff>104775</xdr:rowOff>
        </xdr:to>
        <xdr:sp macro="" textlink="">
          <xdr:nvSpPr>
            <xdr:cNvPr id="2212" name="Check Box 1188"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Programas de lealtad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123825</xdr:rowOff>
        </xdr:from>
        <xdr:to>
          <xdr:col>5</xdr:col>
          <xdr:colOff>2066925</xdr:colOff>
          <xdr:row>17</xdr:row>
          <xdr:rowOff>104775</xdr:rowOff>
        </xdr:to>
        <xdr:sp macro="" textlink="">
          <xdr:nvSpPr>
            <xdr:cNvPr id="2213" name="Check Box 1189"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Servidor de control de acceso 3D Secure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123825</xdr:rowOff>
        </xdr:from>
        <xdr:to>
          <xdr:col>5</xdr:col>
          <xdr:colOff>2200275</xdr:colOff>
          <xdr:row>18</xdr:row>
          <xdr:rowOff>104775</xdr:rowOff>
        </xdr:to>
        <xdr:sp macro="" textlink="">
          <xdr:nvSpPr>
            <xdr:cNvPr id="2214" name="Check Box 1190"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Transacciones con proceso de banda magnética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xdr:row>
          <xdr:rowOff>123825</xdr:rowOff>
        </xdr:from>
        <xdr:to>
          <xdr:col>5</xdr:col>
          <xdr:colOff>1800225</xdr:colOff>
          <xdr:row>19</xdr:row>
          <xdr:rowOff>104775</xdr:rowOff>
        </xdr:to>
        <xdr:sp macro="" textlink="">
          <xdr:nvSpPr>
            <xdr:cNvPr id="2215" name="Check Box 1191"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Compensación y liquidación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123825</xdr:rowOff>
        </xdr:from>
        <xdr:to>
          <xdr:col>5</xdr:col>
          <xdr:colOff>2047875</xdr:colOff>
          <xdr:row>20</xdr:row>
          <xdr:rowOff>104775</xdr:rowOff>
        </xdr:to>
        <xdr:sp macro="" textlink="">
          <xdr:nvSpPr>
            <xdr:cNvPr id="2216" name="Check Box 1192"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Procesar transacciones MO/TO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20</xdr:row>
          <xdr:rowOff>123825</xdr:rowOff>
        </xdr:from>
        <xdr:to>
          <xdr:col>5</xdr:col>
          <xdr:colOff>1866900</xdr:colOff>
          <xdr:row>21</xdr:row>
          <xdr:rowOff>104775</xdr:rowOff>
        </xdr:to>
        <xdr:sp macro="" textlink="">
          <xdr:nvSpPr>
            <xdr:cNvPr id="2217" name="Check Box 1193"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Otros (especifique)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29</xdr:row>
          <xdr:rowOff>47625</xdr:rowOff>
        </xdr:from>
        <xdr:to>
          <xdr:col>5</xdr:col>
          <xdr:colOff>1323975</xdr:colOff>
          <xdr:row>30</xdr:row>
          <xdr:rowOff>28575</xdr:rowOff>
        </xdr:to>
        <xdr:sp macro="" textlink="">
          <xdr:nvSpPr>
            <xdr:cNvPr id="2218" name="Check Box 1194"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1362075</xdr:colOff>
          <xdr:row>29</xdr:row>
          <xdr:rowOff>47625</xdr:rowOff>
        </xdr:from>
        <xdr:to>
          <xdr:col>5</xdr:col>
          <xdr:colOff>1800225</xdr:colOff>
          <xdr:row>30</xdr:row>
          <xdr:rowOff>19050</xdr:rowOff>
        </xdr:to>
        <xdr:sp macro="" textlink="">
          <xdr:nvSpPr>
            <xdr:cNvPr id="2219" name="Check Box 1195"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30</xdr:row>
          <xdr:rowOff>47625</xdr:rowOff>
        </xdr:from>
        <xdr:to>
          <xdr:col>4</xdr:col>
          <xdr:colOff>104775</xdr:colOff>
          <xdr:row>31</xdr:row>
          <xdr:rowOff>28575</xdr:rowOff>
        </xdr:to>
        <xdr:sp macro="" textlink="">
          <xdr:nvSpPr>
            <xdr:cNvPr id="2222" name="Check Box 1198"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47625</xdr:rowOff>
        </xdr:from>
        <xdr:to>
          <xdr:col>4</xdr:col>
          <xdr:colOff>438150</xdr:colOff>
          <xdr:row>31</xdr:row>
          <xdr:rowOff>19050</xdr:rowOff>
        </xdr:to>
        <xdr:sp macro="" textlink="">
          <xdr:nvSpPr>
            <xdr:cNvPr id="2223" name="Check Box 1199"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619125</xdr:colOff>
      <xdr:row>8</xdr:row>
      <xdr:rowOff>119062</xdr:rowOff>
    </xdr:from>
    <xdr:to>
      <xdr:col>14</xdr:col>
      <xdr:colOff>152400</xdr:colOff>
      <xdr:row>23</xdr:row>
      <xdr:rowOff>4762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0</xdr:rowOff>
    </xdr:from>
    <xdr:to>
      <xdr:col>4</xdr:col>
      <xdr:colOff>390525</xdr:colOff>
      <xdr:row>29</xdr:row>
      <xdr:rowOff>28575</xdr:rowOff>
    </xdr:to>
    <xdr:graphicFrame macro="">
      <xdr:nvGraphicFramePr>
        <xdr:cNvPr id="7"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6"/>
  <sheetViews>
    <sheetView showGridLines="0" workbookViewId="0">
      <selection activeCell="L24" sqref="L24"/>
    </sheetView>
  </sheetViews>
  <sheetFormatPr defaultColWidth="8.85546875" defaultRowHeight="15"/>
  <cols>
    <col min="1" max="2" width="8.85546875" customWidth="1"/>
  </cols>
  <sheetData>
    <row r="2" spans="2:12" ht="16.5">
      <c r="C2" s="1"/>
    </row>
    <row r="3" spans="2:12" ht="18.75" customHeight="1"/>
    <row r="7" spans="2:12" s="357" customFormat="1" ht="15.75">
      <c r="B7" s="362" t="s">
        <v>383</v>
      </c>
      <c r="C7" s="363"/>
      <c r="D7" s="363"/>
      <c r="E7" s="363"/>
      <c r="F7" s="363"/>
      <c r="G7" s="363"/>
      <c r="H7" s="363"/>
      <c r="I7" s="363"/>
      <c r="J7" s="363"/>
    </row>
    <row r="8" spans="2:12" ht="18.75">
      <c r="B8" s="364" t="s">
        <v>0</v>
      </c>
      <c r="C8" s="364"/>
      <c r="D8" s="364"/>
      <c r="E8" s="364"/>
      <c r="F8" s="364"/>
      <c r="G8" s="364"/>
      <c r="H8" s="364"/>
      <c r="I8" s="365"/>
      <c r="J8" s="365"/>
    </row>
    <row r="9" spans="2:12" ht="18.75" customHeight="1">
      <c r="B9" s="366" t="s">
        <v>318</v>
      </c>
      <c r="C9" s="366"/>
      <c r="D9" s="366"/>
      <c r="E9" s="366"/>
      <c r="F9" s="366"/>
      <c r="G9" s="366"/>
      <c r="H9" s="366"/>
      <c r="I9" s="366"/>
    </row>
    <row r="10" spans="2:12" s="63" customFormat="1">
      <c r="C10" s="2"/>
      <c r="D10" s="2"/>
      <c r="E10" s="2"/>
      <c r="F10" s="2"/>
      <c r="G10" s="2"/>
      <c r="H10" s="2"/>
    </row>
    <row r="11" spans="2:12" s="63" customFormat="1">
      <c r="B11" s="3" t="s">
        <v>1</v>
      </c>
      <c r="C11" s="4"/>
      <c r="D11" s="4"/>
      <c r="E11" s="4"/>
      <c r="F11" s="4"/>
      <c r="G11" s="4"/>
      <c r="H11" s="4"/>
      <c r="I11" s="5"/>
    </row>
    <row r="12" spans="2:12" s="63" customFormat="1">
      <c r="B12" s="6" t="s">
        <v>2</v>
      </c>
      <c r="C12" s="5"/>
      <c r="D12" s="5"/>
      <c r="E12" s="5"/>
      <c r="F12" s="5"/>
      <c r="G12" s="5"/>
      <c r="H12" s="5"/>
      <c r="I12" s="5"/>
    </row>
    <row r="13" spans="2:12" s="63" customFormat="1">
      <c r="B13" s="6" t="s">
        <v>3</v>
      </c>
      <c r="C13" s="4"/>
      <c r="D13" s="4"/>
      <c r="E13" s="4"/>
      <c r="F13" s="4"/>
      <c r="G13" s="4"/>
      <c r="H13" s="4"/>
      <c r="I13" s="5"/>
    </row>
    <row r="14" spans="2:12" s="63" customFormat="1">
      <c r="B14" s="5"/>
      <c r="C14" s="5"/>
      <c r="D14" s="5"/>
      <c r="E14" s="5"/>
      <c r="F14" s="5"/>
      <c r="G14" s="5"/>
      <c r="H14" s="5"/>
      <c r="I14" s="5"/>
      <c r="L14" s="7"/>
    </row>
    <row r="15" spans="2:12" s="63" customFormat="1">
      <c r="B15" s="3" t="s">
        <v>4</v>
      </c>
      <c r="C15" s="4"/>
      <c r="D15" s="4"/>
      <c r="E15" s="4"/>
      <c r="F15" s="4"/>
      <c r="G15" s="4"/>
      <c r="H15" s="4"/>
      <c r="I15" s="5"/>
      <c r="L15" s="8"/>
    </row>
    <row r="16" spans="2:12" s="63" customFormat="1" ht="42" customHeight="1">
      <c r="B16" s="360" t="s">
        <v>5</v>
      </c>
      <c r="C16" s="360"/>
      <c r="D16" s="360"/>
      <c r="E16" s="360"/>
      <c r="F16" s="360"/>
      <c r="G16" s="360"/>
      <c r="H16" s="360"/>
      <c r="I16" s="360"/>
      <c r="J16" s="361"/>
    </row>
    <row r="17" spans="2:10" s="63" customFormat="1" ht="21" customHeight="1">
      <c r="B17" s="3" t="s">
        <v>6</v>
      </c>
      <c r="C17" s="5"/>
      <c r="D17" s="5"/>
      <c r="E17" s="5"/>
      <c r="F17" s="5"/>
      <c r="G17" s="5"/>
      <c r="H17" s="5"/>
      <c r="I17" s="5"/>
    </row>
    <row r="18" spans="2:10" s="63" customFormat="1" ht="46.5" customHeight="1">
      <c r="B18" s="360" t="s">
        <v>113</v>
      </c>
      <c r="C18" s="360"/>
      <c r="D18" s="360"/>
      <c r="E18" s="360"/>
      <c r="F18" s="360"/>
      <c r="G18" s="360"/>
      <c r="H18" s="360"/>
      <c r="I18" s="360"/>
      <c r="J18" s="361"/>
    </row>
    <row r="19" spans="2:10" s="63" customFormat="1" ht="21" customHeight="1">
      <c r="B19" s="3" t="s">
        <v>7</v>
      </c>
      <c r="C19" s="5"/>
      <c r="D19" s="5"/>
      <c r="E19" s="5"/>
      <c r="F19" s="5"/>
      <c r="G19" s="5"/>
      <c r="H19" s="5"/>
      <c r="I19" s="5"/>
    </row>
    <row r="20" spans="2:10" s="63" customFormat="1" ht="44.25" customHeight="1">
      <c r="B20" s="360" t="s">
        <v>59</v>
      </c>
      <c r="C20" s="360"/>
      <c r="D20" s="360"/>
      <c r="E20" s="360"/>
      <c r="F20" s="360"/>
      <c r="G20" s="360"/>
      <c r="H20" s="360"/>
      <c r="I20" s="360"/>
      <c r="J20" s="361"/>
    </row>
    <row r="21" spans="2:10" s="63" customFormat="1" ht="21" customHeight="1">
      <c r="B21" s="3" t="s">
        <v>8</v>
      </c>
      <c r="C21" s="5"/>
      <c r="D21" s="5"/>
      <c r="E21" s="5"/>
      <c r="F21" s="5"/>
      <c r="G21" s="5"/>
      <c r="H21" s="5"/>
      <c r="I21" s="5"/>
    </row>
    <row r="22" spans="2:10" s="63" customFormat="1" ht="74.25" customHeight="1">
      <c r="B22" s="360" t="s">
        <v>9</v>
      </c>
      <c r="C22" s="360"/>
      <c r="D22" s="360"/>
      <c r="E22" s="360"/>
      <c r="F22" s="360"/>
      <c r="G22" s="360"/>
      <c r="H22" s="360"/>
      <c r="I22" s="360"/>
      <c r="J22" s="361"/>
    </row>
    <row r="23" spans="2:10" s="63" customFormat="1" ht="21" customHeight="1">
      <c r="B23" s="3" t="s">
        <v>10</v>
      </c>
      <c r="C23" s="5"/>
      <c r="D23" s="5"/>
      <c r="E23" s="5"/>
      <c r="F23" s="5"/>
      <c r="G23" s="5"/>
      <c r="H23" s="5"/>
      <c r="I23" s="5"/>
    </row>
    <row r="24" spans="2:10" s="63" customFormat="1" ht="89.25" customHeight="1">
      <c r="B24" s="360" t="s">
        <v>114</v>
      </c>
      <c r="C24" s="360"/>
      <c r="D24" s="360"/>
      <c r="E24" s="360"/>
      <c r="F24" s="360"/>
      <c r="G24" s="360"/>
      <c r="H24" s="360"/>
      <c r="I24" s="360"/>
      <c r="J24" s="361"/>
    </row>
    <row r="25" spans="2:10" s="63" customFormat="1" ht="6" customHeight="1">
      <c r="B25" s="9"/>
      <c r="C25" s="5"/>
      <c r="D25" s="5"/>
      <c r="E25" s="5"/>
      <c r="F25" s="5"/>
      <c r="G25" s="5"/>
      <c r="H25" s="5"/>
      <c r="I25" s="5"/>
    </row>
    <row r="26" spans="2:10" s="63" customFormat="1" ht="89.25" customHeight="1">
      <c r="B26" s="360" t="s">
        <v>11</v>
      </c>
      <c r="C26" s="360"/>
      <c r="D26" s="360"/>
      <c r="E26" s="360"/>
      <c r="F26" s="360"/>
      <c r="G26" s="360"/>
      <c r="H26" s="360"/>
      <c r="I26" s="360"/>
      <c r="J26" s="361"/>
    </row>
    <row r="27" spans="2:10" s="63" customFormat="1"/>
    <row r="28" spans="2:10" s="63" customFormat="1"/>
    <row r="29" spans="2:10" s="63" customFormat="1"/>
    <row r="30" spans="2:10" s="63" customFormat="1"/>
    <row r="31" spans="2:10" s="63" customFormat="1"/>
    <row r="32" spans="2:10" s="63" customFormat="1"/>
    <row r="33" s="63" customFormat="1"/>
    <row r="34" s="63" customFormat="1"/>
    <row r="35" s="63" customFormat="1"/>
    <row r="36" s="63" customFormat="1"/>
  </sheetData>
  <sheetProtection algorithmName="SHA-512" hashValue="BXRNdi/Mf3ZqOvrnRGsgLVmYUWT3ZrOHtvbfTfVDkU9tsFHaqEllTZnnedql4AK4CmYCeJZD+oI0owzBgIqB0Q==" saltValue="EQCfV0goB3zdHI+B5mRZIQ==" spinCount="100000" sheet="1" objects="1" scenarios="1"/>
  <customSheetViews>
    <customSheetView guid="{7918981E-CC23-463A-892E-0C6055818021}" showGridLines="0" showAutoFilter="1" topLeftCell="A8">
      <selection activeCell="B26" sqref="B26:J26"/>
      <pageMargins left="0.7" right="0.7" top="0.75" bottom="0.75" header="0.3" footer="0.3"/>
      <pageSetup scale="98" orientation="portrait"/>
      <headerFooter>
        <oddFooter>&amp;L&amp;9PCI Security Standards Council &amp;XTM&amp;R&amp;9PCI SSC Prioritized Approach for DSS 1.2</oddFooter>
      </headerFooter>
    </customSheetView>
    <customSheetView guid="{E4AA2D9E-8D22-4EA1-A99B-E112FEE541E1}" showGridLines="0" showAutoFilter="1"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9BB45C5B-6A5F-4B98-8D16-C0C2935BCD85}" showGridLines="0" showAutoFilter="1"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42AF8D0F-132E-4BC7-8682-EF8B74E55C81}" showGridLines="0" showAutoFilter="1"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4D8806A1-D4F8-4D82-9B41-7AEF1C14655B}" showGridLines="0" showAutoFilter="1"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31C4550C-6E26-4878-8D23-FB37881679D8}" showGridLines="0" showAutoFilter="1"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92105224-40AA-407C-A4D8-DA77255BD086}" showGridLines="0" showAutoFilter="1"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5118FE63-65F9-4D1E-A848-7B26E5B01EBD}" showGridLines="0" showAutoFilter="1"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05CFFA2E-9E21-4401-92B8-311FFAFA2791}" showGridLines="0" showAutoFilter="1" topLeftCell="A8">
      <selection activeCell="B26" sqref="B26:J26"/>
      <pageMargins left="0.7" right="0.7" top="0.75" bottom="0.75" header="0.3" footer="0.3"/>
      <pageSetup scale="98" orientation="portrait"/>
      <headerFooter>
        <oddFooter>&amp;L&amp;9PCI Security Standards Council &amp;XTM&amp;R&amp;9PCI SSC Prioritized Approach for DSS 1.2</oddFooter>
      </headerFooter>
    </customSheetView>
  </customSheetViews>
  <mergeCells count="9">
    <mergeCell ref="B22:J22"/>
    <mergeCell ref="B24:J24"/>
    <mergeCell ref="B26:J26"/>
    <mergeCell ref="B7:J7"/>
    <mergeCell ref="B8:J8"/>
    <mergeCell ref="B16:J16"/>
    <mergeCell ref="B18:J18"/>
    <mergeCell ref="B20:J20"/>
    <mergeCell ref="B9:I9"/>
  </mergeCells>
  <pageMargins left="0.70866141732283472" right="0.70866141732283472" top="0.74803149606299213" bottom="0.74803149606299213" header="0.31496062992125984" footer="0.31496062992125984"/>
  <pageSetup scale="98" orientation="portrait" r:id="rId1"/>
  <headerFooter>
    <oddFooter>&amp;L&amp;9PCI Security Standards Council®&amp;R&amp;9PCI SSC Prioritized Approach for PCI DSS v.3.2</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I60"/>
  <sheetViews>
    <sheetView showGridLines="0" topLeftCell="A29" zoomScalePageLayoutView="110" workbookViewId="0">
      <selection activeCell="F44" sqref="F44"/>
    </sheetView>
  </sheetViews>
  <sheetFormatPr defaultColWidth="9.140625" defaultRowHeight="15"/>
  <cols>
    <col min="1" max="1" width="4.42578125" style="34" customWidth="1"/>
    <col min="2" max="2" width="26.42578125" style="34" customWidth="1"/>
    <col min="3" max="3" width="46.5703125" style="34" customWidth="1"/>
    <col min="4" max="4" width="18.28515625" style="34" customWidth="1"/>
    <col min="5" max="5" width="43.140625" style="34" customWidth="1"/>
    <col min="6" max="6" width="45.7109375" style="34" customWidth="1"/>
    <col min="7" max="7" width="9.140625" style="34" customWidth="1"/>
    <col min="8" max="8" width="17" style="34" bestFit="1" customWidth="1"/>
    <col min="9" max="10" width="9.140625" style="34" customWidth="1"/>
    <col min="11" max="16384" width="9.140625" style="34"/>
  </cols>
  <sheetData>
    <row r="3" spans="2:7" ht="15.75">
      <c r="C3" s="37"/>
    </row>
    <row r="4" spans="2:7" ht="15.75">
      <c r="C4" s="37"/>
    </row>
    <row r="5" spans="2:7" ht="20.25">
      <c r="B5" s="367" t="s">
        <v>379</v>
      </c>
      <c r="C5" s="368"/>
      <c r="D5" s="368"/>
      <c r="G5" s="38" t="s">
        <v>20</v>
      </c>
    </row>
    <row r="7" spans="2:7">
      <c r="B7" s="39" t="s">
        <v>25</v>
      </c>
      <c r="E7" s="41" t="s">
        <v>26</v>
      </c>
      <c r="F7" s="42"/>
      <c r="G7" s="40"/>
    </row>
    <row r="8" spans="2:7" ht="20.100000000000001" customHeight="1">
      <c r="B8" s="40"/>
      <c r="E8" s="42"/>
      <c r="F8" s="42"/>
      <c r="G8" s="40"/>
    </row>
    <row r="9" spans="2:7" ht="15" customHeight="1">
      <c r="B9" s="40"/>
      <c r="C9" s="40"/>
      <c r="D9" s="40"/>
      <c r="E9" s="42"/>
      <c r="F9" s="42"/>
      <c r="G9" s="40"/>
    </row>
    <row r="10" spans="2:7" ht="20.100000000000001" customHeight="1">
      <c r="B10" s="40" t="s">
        <v>27</v>
      </c>
      <c r="C10" s="19"/>
      <c r="D10" s="40"/>
      <c r="E10" s="43"/>
      <c r="F10" s="43"/>
      <c r="G10" s="40"/>
    </row>
    <row r="11" spans="2:7" ht="20.100000000000001" customHeight="1">
      <c r="B11" s="40" t="s">
        <v>28</v>
      </c>
      <c r="C11" s="20"/>
      <c r="D11" s="40"/>
      <c r="E11" s="43"/>
      <c r="F11" s="43"/>
      <c r="G11" s="40"/>
    </row>
    <row r="12" spans="2:7" ht="20.100000000000001" customHeight="1">
      <c r="B12" s="40" t="s">
        <v>29</v>
      </c>
      <c r="C12" s="20"/>
      <c r="D12" s="40"/>
      <c r="E12" s="43"/>
      <c r="F12" s="25"/>
      <c r="G12" s="40"/>
    </row>
    <row r="13" spans="2:7" ht="20.100000000000001" customHeight="1">
      <c r="B13" s="40" t="s">
        <v>30</v>
      </c>
      <c r="C13" s="20"/>
      <c r="D13" s="40"/>
      <c r="E13" s="43"/>
      <c r="G13" s="40"/>
    </row>
    <row r="14" spans="2:7" ht="20.100000000000001" customHeight="1">
      <c r="B14" s="40" t="s">
        <v>60</v>
      </c>
      <c r="C14" s="20"/>
      <c r="D14" s="40"/>
      <c r="F14" s="43"/>
      <c r="G14" s="40"/>
    </row>
    <row r="15" spans="2:7" ht="20.100000000000001" customHeight="1">
      <c r="B15" s="40" t="s">
        <v>61</v>
      </c>
      <c r="C15" s="21"/>
      <c r="D15" s="40"/>
      <c r="E15" s="44" t="s">
        <v>31</v>
      </c>
      <c r="F15" s="43"/>
      <c r="G15" s="40"/>
    </row>
    <row r="16" spans="2:7" ht="20.100000000000001" customHeight="1">
      <c r="B16" s="40" t="s">
        <v>32</v>
      </c>
      <c r="C16" s="20"/>
      <c r="D16" s="40"/>
      <c r="E16" s="42"/>
      <c r="F16" s="42"/>
      <c r="G16" s="40"/>
    </row>
    <row r="17" spans="2:9" ht="20.100000000000001" customHeight="1">
      <c r="B17" s="40" t="s">
        <v>33</v>
      </c>
      <c r="C17" s="20"/>
      <c r="D17" s="40"/>
      <c r="E17" s="42"/>
      <c r="F17" s="42"/>
      <c r="G17" s="40"/>
      <c r="H17" s="43"/>
      <c r="I17" s="43"/>
    </row>
    <row r="18" spans="2:9" ht="20.100000000000001" customHeight="1">
      <c r="B18" s="40" t="s">
        <v>34</v>
      </c>
      <c r="C18" s="20"/>
      <c r="D18" s="40"/>
      <c r="E18" s="43"/>
      <c r="F18" s="43"/>
      <c r="G18" s="40"/>
      <c r="H18" s="43"/>
      <c r="I18" s="43"/>
    </row>
    <row r="19" spans="2:9" ht="20.100000000000001" customHeight="1">
      <c r="B19" s="40" t="s">
        <v>35</v>
      </c>
      <c r="C19" s="20"/>
      <c r="D19" s="40"/>
      <c r="E19" s="43"/>
      <c r="F19" s="43"/>
      <c r="G19" s="40"/>
      <c r="H19" s="43"/>
      <c r="I19" s="43"/>
    </row>
    <row r="20" spans="2:9" ht="20.100000000000001" customHeight="1">
      <c r="B20" s="40" t="s">
        <v>36</v>
      </c>
      <c r="C20" s="22"/>
      <c r="D20" s="40"/>
      <c r="E20" s="43"/>
      <c r="F20" s="43"/>
      <c r="G20" s="40"/>
      <c r="H20" s="43"/>
      <c r="I20" s="43"/>
    </row>
    <row r="21" spans="2:9" ht="20.100000000000001" customHeight="1">
      <c r="B21" s="40" t="s">
        <v>37</v>
      </c>
      <c r="C21" s="21"/>
      <c r="D21" s="40"/>
      <c r="G21" s="40"/>
      <c r="H21" s="43"/>
      <c r="I21" s="43"/>
    </row>
    <row r="22" spans="2:9" ht="20.100000000000001" customHeight="1">
      <c r="C22" s="38"/>
      <c r="D22" s="40"/>
      <c r="F22" s="25"/>
      <c r="G22" s="40"/>
      <c r="H22" s="43"/>
      <c r="I22" s="43"/>
    </row>
    <row r="23" spans="2:9" ht="20.100000000000001" customHeight="1">
      <c r="B23" s="40"/>
      <c r="C23" s="40"/>
      <c r="D23" s="40"/>
      <c r="G23" s="40"/>
      <c r="H23" s="40"/>
      <c r="I23" s="45"/>
    </row>
    <row r="24" spans="2:9" hidden="1">
      <c r="B24" s="40"/>
      <c r="C24" s="40"/>
      <c r="D24" s="40"/>
      <c r="G24" s="40"/>
      <c r="H24" s="43" t="s">
        <v>38</v>
      </c>
      <c r="I24" s="43" t="s">
        <v>39</v>
      </c>
    </row>
    <row r="25" spans="2:9" ht="18.75" hidden="1" customHeight="1">
      <c r="B25" s="40"/>
      <c r="C25" s="40"/>
      <c r="D25" s="40"/>
    </row>
    <row r="26" spans="2:9" ht="18.75" customHeight="1">
      <c r="B26" s="39" t="s">
        <v>40</v>
      </c>
      <c r="C26" s="40"/>
      <c r="D26" s="40"/>
    </row>
    <row r="27" spans="2:9" ht="18.75" customHeight="1">
      <c r="B27" s="369"/>
      <c r="C27" s="369"/>
      <c r="D27" s="40"/>
      <c r="G27" s="40"/>
    </row>
    <row r="28" spans="2:9" ht="18.75" customHeight="1">
      <c r="B28" s="40"/>
      <c r="C28" s="40"/>
      <c r="D28" s="40"/>
      <c r="G28" s="40"/>
    </row>
    <row r="29" spans="2:9" ht="18.75" customHeight="1">
      <c r="B29" s="39" t="s">
        <v>41</v>
      </c>
      <c r="C29" s="40"/>
      <c r="D29" s="40"/>
    </row>
    <row r="30" spans="2:9" ht="18.75" customHeight="1">
      <c r="B30" s="40" t="s">
        <v>42</v>
      </c>
      <c r="C30" s="40"/>
      <c r="D30" s="40"/>
      <c r="E30" s="40"/>
      <c r="F30" s="40"/>
    </row>
    <row r="31" spans="2:9" ht="18.75" customHeight="1">
      <c r="B31" s="40" t="s">
        <v>43</v>
      </c>
      <c r="C31" s="40"/>
      <c r="D31" s="40"/>
      <c r="E31" s="40"/>
      <c r="F31" s="40"/>
    </row>
    <row r="32" spans="2:9" ht="18.75" customHeight="1">
      <c r="E32" s="40"/>
      <c r="F32" s="40"/>
      <c r="G32" s="40"/>
    </row>
    <row r="33" spans="2:7" ht="18.75" customHeight="1">
      <c r="B33" s="39" t="s">
        <v>44</v>
      </c>
      <c r="C33" s="40"/>
      <c r="D33" s="40"/>
      <c r="E33" s="40"/>
      <c r="F33" s="40"/>
      <c r="G33" s="40"/>
    </row>
    <row r="34" spans="2:7" ht="18.75" customHeight="1">
      <c r="B34" s="40" t="s">
        <v>45</v>
      </c>
      <c r="C34" s="19"/>
      <c r="D34" s="40"/>
      <c r="E34" s="40"/>
      <c r="F34" s="40"/>
      <c r="G34" s="40"/>
    </row>
    <row r="35" spans="2:7" ht="18.75" customHeight="1">
      <c r="B35" s="40" t="s">
        <v>46</v>
      </c>
      <c r="C35" s="19"/>
      <c r="D35" s="40"/>
      <c r="E35" s="40"/>
      <c r="F35" s="40"/>
      <c r="G35" s="40"/>
    </row>
    <row r="36" spans="2:7" ht="18.75" customHeight="1">
      <c r="B36" s="40"/>
      <c r="C36" s="40"/>
      <c r="D36" s="40"/>
      <c r="E36" s="40"/>
      <c r="F36" s="40"/>
      <c r="G36" s="40"/>
    </row>
    <row r="37" spans="2:7" ht="18.75" customHeight="1">
      <c r="B37" s="40"/>
      <c r="C37" s="40"/>
      <c r="D37" s="40"/>
      <c r="E37" s="40"/>
      <c r="F37" s="40"/>
      <c r="G37" s="40"/>
    </row>
    <row r="38" spans="2:7" ht="18.75" customHeight="1">
      <c r="B38" s="40"/>
      <c r="C38" s="40"/>
      <c r="D38" s="40"/>
      <c r="E38" s="40"/>
      <c r="F38" s="40"/>
      <c r="G38" s="40"/>
    </row>
    <row r="39" spans="2:7" ht="18.75" customHeight="1"/>
    <row r="40" spans="2:7" ht="18.75" customHeight="1"/>
    <row r="41" spans="2:7" ht="18.75" customHeight="1"/>
    <row r="42" spans="2:7" ht="18.75" customHeight="1">
      <c r="B42" s="367" t="s">
        <v>379</v>
      </c>
      <c r="C42" s="368"/>
      <c r="D42" s="368"/>
    </row>
    <row r="45" spans="2:7" ht="30.75" customHeight="1">
      <c r="B45" s="46" t="s">
        <v>380</v>
      </c>
      <c r="C45" s="47" t="s">
        <v>47</v>
      </c>
      <c r="D45" s="47" t="s">
        <v>48</v>
      </c>
      <c r="E45" s="47" t="s">
        <v>381</v>
      </c>
    </row>
    <row r="46" spans="2:7" ht="89.25" customHeight="1">
      <c r="B46" s="48">
        <v>1</v>
      </c>
      <c r="C46" s="49" t="s">
        <v>49</v>
      </c>
      <c r="D46" s="50">
        <f>IFERROR((Calcs!A278)/(COUNTIF('Hitos de enfoque priorizado'!B4:B277,"1")-(Calcs!H278)),1)</f>
        <v>0</v>
      </c>
      <c r="E46" s="60" t="str">
        <f>IF(Calcs!AB278&gt;0,"Falta la fecha de finalización",(IF(MAX(Calcs!P4:P278)=0,"",MAX(Calcs!P4:P278))))</f>
        <v/>
      </c>
      <c r="F46" s="297"/>
    </row>
    <row r="47" spans="2:7" ht="48">
      <c r="B47" s="48">
        <v>2</v>
      </c>
      <c r="C47" s="51" t="s">
        <v>80</v>
      </c>
      <c r="D47" s="50">
        <f>IFERROR((Calcs!B278)/(COUNTIF('Hitos de enfoque priorizado'!B4:B277,"2")-(Calcs!I278)),1)</f>
        <v>0</v>
      </c>
      <c r="E47" s="60" t="str">
        <f>IF(Calcs!AC278&gt;0,"Falta la fecha de finalización",(IF(MAX(Calcs!Q4:Q278)=0,"",MAX(Calcs!Q4:Q278))))</f>
        <v/>
      </c>
      <c r="F47" s="52"/>
    </row>
    <row r="48" spans="2:7" ht="75" customHeight="1">
      <c r="B48" s="48">
        <v>3</v>
      </c>
      <c r="C48" s="49" t="s">
        <v>50</v>
      </c>
      <c r="D48" s="50">
        <f>IFERROR((Calcs!C278)/(COUNTIF('Hitos de enfoque priorizado'!B4:B277,"3")-(Calcs!J278)),1)</f>
        <v>0</v>
      </c>
      <c r="E48" s="60" t="str">
        <f>IF(Calcs!AD278&gt;0,"Falta la fecha de finalización",(IF(MAX(Calcs!R4:R278)=0,"",MAX(Calcs!R4:R278))))</f>
        <v/>
      </c>
    </row>
    <row r="49" spans="2:6" ht="48">
      <c r="B49" s="48">
        <v>4</v>
      </c>
      <c r="C49" s="49" t="s">
        <v>51</v>
      </c>
      <c r="D49" s="50">
        <f>IFERROR((Calcs!D278)/(COUNTIF('Hitos de enfoque priorizado'!B4:B277,"4")-(Calcs!K278)),1)</f>
        <v>0</v>
      </c>
      <c r="E49" s="60" t="str">
        <f>IF(Calcs!AE278&gt;0,"Falta la fecha de finalización",(IF(MAX(Calcs!S4:S278)=0,"",MAX(Calcs!S4:S278))))</f>
        <v/>
      </c>
      <c r="F49" s="36"/>
    </row>
    <row r="50" spans="2:6" ht="75.75" customHeight="1">
      <c r="B50" s="48">
        <v>5</v>
      </c>
      <c r="C50" s="49" t="s">
        <v>52</v>
      </c>
      <c r="D50" s="50">
        <f>IFERROR((Calcs!E278)/(COUNTIF('Hitos de enfoque priorizado'!B4:B277,"5")-(Calcs!L278)),1)</f>
        <v>0</v>
      </c>
      <c r="E50" s="60" t="str">
        <f>IF(Calcs!AF278&gt;0,"Falta la fecha de finalización",(IF(MAX(Calcs!T4:T278)=0,"",MAX(Calcs!T4:T278))))</f>
        <v/>
      </c>
      <c r="F50" s="36"/>
    </row>
    <row r="51" spans="2:6" ht="84">
      <c r="B51" s="48">
        <v>6</v>
      </c>
      <c r="C51" s="53" t="s">
        <v>62</v>
      </c>
      <c r="D51" s="50">
        <f>IFERROR((Calcs!F278)/(COUNTIF('Hitos de enfoque priorizado'!B4:B277,"6")-(Calcs!M278)),1)</f>
        <v>0</v>
      </c>
      <c r="E51" s="60" t="str">
        <f>IF(Calcs!AG278&gt;0,"Falta la fecha de finalización",(IF(MAX(Calcs!U4:U278)=0,"",MAX(Calcs!U4:U278))))</f>
        <v/>
      </c>
      <c r="F51" s="36"/>
    </row>
    <row r="52" spans="2:6" ht="33.75" customHeight="1">
      <c r="B52" s="62" t="s">
        <v>53</v>
      </c>
      <c r="C52" s="54"/>
      <c r="D52" s="50">
        <f>Calcs!G278/(COUNT('Hitos de enfoque priorizado'!B4:B277)-Calcs!N278)</f>
        <v>0</v>
      </c>
      <c r="E52" s="61" t="str">
        <f>IF(MAX(E46:E51)=0,"",MAX(E46:E51))</f>
        <v/>
      </c>
      <c r="F52" s="298"/>
    </row>
    <row r="53" spans="2:6" ht="13.5" customHeight="1">
      <c r="B53" s="55" t="s">
        <v>54</v>
      </c>
      <c r="C53" s="56"/>
      <c r="D53" s="57"/>
    </row>
    <row r="54" spans="2:6" ht="28.5" customHeight="1">
      <c r="B54" s="370" t="s">
        <v>55</v>
      </c>
      <c r="C54" s="370"/>
      <c r="D54" s="58" t="s">
        <v>382</v>
      </c>
      <c r="E54" s="23"/>
    </row>
    <row r="55" spans="2:6" ht="8.25" customHeight="1"/>
    <row r="56" spans="2:6" ht="20.100000000000001" customHeight="1">
      <c r="B56" s="371" t="s">
        <v>56</v>
      </c>
      <c r="C56" s="371"/>
      <c r="D56" s="57"/>
    </row>
    <row r="57" spans="2:6" ht="20.100000000000001" customHeight="1">
      <c r="B57" s="59" t="s">
        <v>57</v>
      </c>
      <c r="C57" s="24"/>
      <c r="D57" s="58" t="s">
        <v>382</v>
      </c>
      <c r="E57" s="23"/>
    </row>
    <row r="58" spans="2:6" ht="20.100000000000001" customHeight="1">
      <c r="B58" s="59"/>
      <c r="C58" s="56"/>
      <c r="D58" s="58"/>
      <c r="E58" s="35"/>
    </row>
    <row r="60" spans="2:6" ht="34.5" customHeight="1"/>
  </sheetData>
  <sheetProtection algorithmName="SHA-512" hashValue="iuWWfwyG4rYXR0lA+bQc/kb7xGpNZwRKkExFKA1ITVO7rXdKx7FhREAqj220r36ayk3TfHHrqXnzXvgDwsqUpA==" saltValue="yWYYU6Dq66z3HHYs5wLsPg==" spinCount="100000" sheet="1" objects="1" scenarios="1"/>
  <customSheetViews>
    <customSheetView guid="{7918981E-CC23-463A-892E-0C6055818021}" scale="110" showGridLines="0" showAutoFilter="1" hiddenRows="1">
      <selection activeCell="F47" sqref="F47"/>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E4AA2D9E-8D22-4EA1-A99B-E112FEE541E1}" scale="110" showGridLines="0" showAutoFilter="1" hiddenRows="1" topLeftCell="A43">
      <selection activeCell="E46" sqref="E46"/>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9BB45C5B-6A5F-4B98-8D16-C0C2935BCD85}" showGridLines="0" showAutoFilter="1" hiddenRows="1">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42AF8D0F-132E-4BC7-8682-EF8B74E55C81}" showGridLines="0" showAutoFilter="1" hiddenRows="1" topLeftCell="A45">
      <selection activeCell="D51" sqref="D51"/>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4D8806A1-D4F8-4D82-9B41-7AEF1C14655B}" showGridLines="0" showAutoFilter="1" hiddenRows="1">
      <selection activeCell="F48" sqref="F48"/>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31C4550C-6E26-4878-8D23-FB37881679D8}" showGridLines="0" showAutoFilter="1" hiddenRows="1">
      <selection activeCell="F48" sqref="F48"/>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92105224-40AA-407C-A4D8-DA77255BD086}" showGridLines="0" showAutoFilter="1" hiddenRows="1">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5118FE63-65F9-4D1E-A848-7B26E5B01EBD}" scale="110" showGridLines="0" showAutoFilter="1" hiddenRows="1" topLeftCell="A43">
      <selection activeCell="E46" sqref="E46"/>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05CFFA2E-9E21-4401-92B8-311FFAFA2791}" scale="110" showGridLines="0" showAutoFilter="1" hiddenRows="1" topLeftCell="A49">
      <selection activeCell="C61" sqref="C61"/>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s>
  <mergeCells count="5">
    <mergeCell ref="B5:D5"/>
    <mergeCell ref="B27:C27"/>
    <mergeCell ref="B42:D42"/>
    <mergeCell ref="B54:C54"/>
    <mergeCell ref="B56:C56"/>
  </mergeCells>
  <pageMargins left="0.70866141732283472" right="0.70866141732283472" top="0.74803149606299213" bottom="0.74803149606299213" header="0.31496062992125984" footer="0.31496062992125984"/>
  <pageSetup scale="64" orientation="landscape" r:id="rId1"/>
  <headerFooter>
    <oddFooter>&amp;L&amp;9*PCI DSS compliance requires successful completion of ALL PCI DSS requirements, regardless of whether the Prioritized Approach is used.&amp;C&amp;9&amp;P&amp;R&amp;9PCI SSC Prioritized Approach for PCI DSS v.3.2</oddFooter>
  </headerFooter>
  <rowBreaks count="1" manualBreakCount="1">
    <brk id="36" max="5" man="1"/>
  </rowBreaks>
  <ignoredErrors>
    <ignoredError sqref="E5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96" r:id="rId4" name="Check Box 1172">
              <controlPr defaultSize="0" autoFill="0" autoLine="0" autoPict="0">
                <anchor moveWithCells="1">
                  <from>
                    <xdr:col>4</xdr:col>
                    <xdr:colOff>47625</xdr:colOff>
                    <xdr:row>7</xdr:row>
                    <xdr:rowOff>142875</xdr:rowOff>
                  </from>
                  <to>
                    <xdr:col>4</xdr:col>
                    <xdr:colOff>838200</xdr:colOff>
                    <xdr:row>8</xdr:row>
                    <xdr:rowOff>104775</xdr:rowOff>
                  </to>
                </anchor>
              </controlPr>
            </control>
          </mc:Choice>
        </mc:AlternateContent>
        <mc:AlternateContent xmlns:mc="http://schemas.openxmlformats.org/markup-compatibility/2006">
          <mc:Choice Requires="x14">
            <control shapeId="2197" r:id="rId5" name="Check Box 1173">
              <controlPr defaultSize="0" autoFill="0" autoLine="0" autoPict="0">
                <anchor moveWithCells="1">
                  <from>
                    <xdr:col>4</xdr:col>
                    <xdr:colOff>47625</xdr:colOff>
                    <xdr:row>8</xdr:row>
                    <xdr:rowOff>123825</xdr:rowOff>
                  </from>
                  <to>
                    <xdr:col>4</xdr:col>
                    <xdr:colOff>1247775</xdr:colOff>
                    <xdr:row>9</xdr:row>
                    <xdr:rowOff>152400</xdr:rowOff>
                  </to>
                </anchor>
              </controlPr>
            </control>
          </mc:Choice>
        </mc:AlternateContent>
        <mc:AlternateContent xmlns:mc="http://schemas.openxmlformats.org/markup-compatibility/2006">
          <mc:Choice Requires="x14">
            <control shapeId="2198" r:id="rId6" name="Check Box 1174">
              <controlPr defaultSize="0" autoFill="0" autoLine="0" autoPict="0">
                <anchor moveWithCells="1">
                  <from>
                    <xdr:col>4</xdr:col>
                    <xdr:colOff>47625</xdr:colOff>
                    <xdr:row>9</xdr:row>
                    <xdr:rowOff>142875</xdr:rowOff>
                  </from>
                  <to>
                    <xdr:col>4</xdr:col>
                    <xdr:colOff>1438275</xdr:colOff>
                    <xdr:row>10</xdr:row>
                    <xdr:rowOff>123825</xdr:rowOff>
                  </to>
                </anchor>
              </controlPr>
            </control>
          </mc:Choice>
        </mc:AlternateContent>
        <mc:AlternateContent xmlns:mc="http://schemas.openxmlformats.org/markup-compatibility/2006">
          <mc:Choice Requires="x14">
            <control shapeId="2199" r:id="rId7" name="Check Box 1175">
              <controlPr defaultSize="0" autoFill="0" autoLine="0" autoPict="0">
                <anchor moveWithCells="1">
                  <from>
                    <xdr:col>4</xdr:col>
                    <xdr:colOff>47625</xdr:colOff>
                    <xdr:row>10</xdr:row>
                    <xdr:rowOff>123825</xdr:rowOff>
                  </from>
                  <to>
                    <xdr:col>4</xdr:col>
                    <xdr:colOff>866775</xdr:colOff>
                    <xdr:row>11</xdr:row>
                    <xdr:rowOff>104775</xdr:rowOff>
                  </to>
                </anchor>
              </controlPr>
            </control>
          </mc:Choice>
        </mc:AlternateContent>
        <mc:AlternateContent xmlns:mc="http://schemas.openxmlformats.org/markup-compatibility/2006">
          <mc:Choice Requires="x14">
            <control shapeId="2200" r:id="rId8" name="Check Box 1176">
              <controlPr defaultSize="0" autoFill="0" autoLine="0" autoPict="0">
                <anchor moveWithCells="1">
                  <from>
                    <xdr:col>5</xdr:col>
                    <xdr:colOff>47625</xdr:colOff>
                    <xdr:row>7</xdr:row>
                    <xdr:rowOff>142875</xdr:rowOff>
                  </from>
                  <to>
                    <xdr:col>5</xdr:col>
                    <xdr:colOff>1095375</xdr:colOff>
                    <xdr:row>8</xdr:row>
                    <xdr:rowOff>104775</xdr:rowOff>
                  </to>
                </anchor>
              </controlPr>
            </control>
          </mc:Choice>
        </mc:AlternateContent>
        <mc:AlternateContent xmlns:mc="http://schemas.openxmlformats.org/markup-compatibility/2006">
          <mc:Choice Requires="x14">
            <control shapeId="2201" r:id="rId9" name="Check Box 1177">
              <controlPr defaultSize="0" autoFill="0" autoLine="0" autoPict="0">
                <anchor moveWithCells="1">
                  <from>
                    <xdr:col>5</xdr:col>
                    <xdr:colOff>47625</xdr:colOff>
                    <xdr:row>8</xdr:row>
                    <xdr:rowOff>123825</xdr:rowOff>
                  </from>
                  <to>
                    <xdr:col>5</xdr:col>
                    <xdr:colOff>1400175</xdr:colOff>
                    <xdr:row>9</xdr:row>
                    <xdr:rowOff>152400</xdr:rowOff>
                  </to>
                </anchor>
              </controlPr>
            </control>
          </mc:Choice>
        </mc:AlternateContent>
        <mc:AlternateContent xmlns:mc="http://schemas.openxmlformats.org/markup-compatibility/2006">
          <mc:Choice Requires="x14">
            <control shapeId="2202" r:id="rId10" name="Check Box 1178">
              <controlPr defaultSize="0" autoFill="0" autoLine="0" autoPict="0">
                <anchor moveWithCells="1">
                  <from>
                    <xdr:col>5</xdr:col>
                    <xdr:colOff>47625</xdr:colOff>
                    <xdr:row>9</xdr:row>
                    <xdr:rowOff>142875</xdr:rowOff>
                  </from>
                  <to>
                    <xdr:col>5</xdr:col>
                    <xdr:colOff>1438275</xdr:colOff>
                    <xdr:row>10</xdr:row>
                    <xdr:rowOff>123825</xdr:rowOff>
                  </to>
                </anchor>
              </controlPr>
            </control>
          </mc:Choice>
        </mc:AlternateContent>
        <mc:AlternateContent xmlns:mc="http://schemas.openxmlformats.org/markup-compatibility/2006">
          <mc:Choice Requires="x14">
            <control shapeId="2203" r:id="rId11" name="Check Box 1179">
              <controlPr defaultSize="0" autoFill="0" autoLine="0" autoPict="0">
                <anchor moveWithCells="1">
                  <from>
                    <xdr:col>5</xdr:col>
                    <xdr:colOff>47625</xdr:colOff>
                    <xdr:row>10</xdr:row>
                    <xdr:rowOff>123825</xdr:rowOff>
                  </from>
                  <to>
                    <xdr:col>5</xdr:col>
                    <xdr:colOff>1362075</xdr:colOff>
                    <xdr:row>11</xdr:row>
                    <xdr:rowOff>104775</xdr:rowOff>
                  </to>
                </anchor>
              </controlPr>
            </control>
          </mc:Choice>
        </mc:AlternateContent>
        <mc:AlternateContent xmlns:mc="http://schemas.openxmlformats.org/markup-compatibility/2006">
          <mc:Choice Requires="x14">
            <control shapeId="2204" r:id="rId12" name="Check Box 1180">
              <controlPr defaultSize="0" autoFill="0" autoLine="0" autoPict="0">
                <anchor moveWithCells="1">
                  <from>
                    <xdr:col>4</xdr:col>
                    <xdr:colOff>47625</xdr:colOff>
                    <xdr:row>7</xdr:row>
                    <xdr:rowOff>142875</xdr:rowOff>
                  </from>
                  <to>
                    <xdr:col>4</xdr:col>
                    <xdr:colOff>838200</xdr:colOff>
                    <xdr:row>8</xdr:row>
                    <xdr:rowOff>104775</xdr:rowOff>
                  </to>
                </anchor>
              </controlPr>
            </control>
          </mc:Choice>
        </mc:AlternateContent>
        <mc:AlternateContent xmlns:mc="http://schemas.openxmlformats.org/markup-compatibility/2006">
          <mc:Choice Requires="x14">
            <control shapeId="2205" r:id="rId13" name="Check Box 1181">
              <controlPr defaultSize="0" autoFill="0" autoLine="0" autoPict="0">
                <anchor moveWithCells="1">
                  <from>
                    <xdr:col>5</xdr:col>
                    <xdr:colOff>47625</xdr:colOff>
                    <xdr:row>10</xdr:row>
                    <xdr:rowOff>123825</xdr:rowOff>
                  </from>
                  <to>
                    <xdr:col>5</xdr:col>
                    <xdr:colOff>1866900</xdr:colOff>
                    <xdr:row>11</xdr:row>
                    <xdr:rowOff>104775</xdr:rowOff>
                  </to>
                </anchor>
              </controlPr>
            </control>
          </mc:Choice>
        </mc:AlternateContent>
        <mc:AlternateContent xmlns:mc="http://schemas.openxmlformats.org/markup-compatibility/2006">
          <mc:Choice Requires="x14">
            <control shapeId="2206" r:id="rId14" name="Check Box 1182">
              <controlPr defaultSize="0" autoFill="0" autoLine="0" autoPict="0">
                <anchor moveWithCells="1">
                  <from>
                    <xdr:col>4</xdr:col>
                    <xdr:colOff>47625</xdr:colOff>
                    <xdr:row>15</xdr:row>
                    <xdr:rowOff>142875</xdr:rowOff>
                  </from>
                  <to>
                    <xdr:col>4</xdr:col>
                    <xdr:colOff>1362075</xdr:colOff>
                    <xdr:row>16</xdr:row>
                    <xdr:rowOff>104775</xdr:rowOff>
                  </to>
                </anchor>
              </controlPr>
            </control>
          </mc:Choice>
        </mc:AlternateContent>
        <mc:AlternateContent xmlns:mc="http://schemas.openxmlformats.org/markup-compatibility/2006">
          <mc:Choice Requires="x14">
            <control shapeId="2207" r:id="rId15" name="Check Box 1183">
              <controlPr defaultSize="0" autoFill="0" autoLine="0" autoPict="0">
                <anchor moveWithCells="1">
                  <from>
                    <xdr:col>4</xdr:col>
                    <xdr:colOff>47625</xdr:colOff>
                    <xdr:row>16</xdr:row>
                    <xdr:rowOff>123825</xdr:rowOff>
                  </from>
                  <to>
                    <xdr:col>4</xdr:col>
                    <xdr:colOff>1247775</xdr:colOff>
                    <xdr:row>17</xdr:row>
                    <xdr:rowOff>104775</xdr:rowOff>
                  </to>
                </anchor>
              </controlPr>
            </control>
          </mc:Choice>
        </mc:AlternateContent>
        <mc:AlternateContent xmlns:mc="http://schemas.openxmlformats.org/markup-compatibility/2006">
          <mc:Choice Requires="x14">
            <control shapeId="2208" r:id="rId16" name="Check Box 1184">
              <controlPr defaultSize="0" autoFill="0" autoLine="0" autoPict="0">
                <anchor moveWithCells="1">
                  <from>
                    <xdr:col>4</xdr:col>
                    <xdr:colOff>47625</xdr:colOff>
                    <xdr:row>17</xdr:row>
                    <xdr:rowOff>123825</xdr:rowOff>
                  </from>
                  <to>
                    <xdr:col>4</xdr:col>
                    <xdr:colOff>1438275</xdr:colOff>
                    <xdr:row>18</xdr:row>
                    <xdr:rowOff>104775</xdr:rowOff>
                  </to>
                </anchor>
              </controlPr>
            </control>
          </mc:Choice>
        </mc:AlternateContent>
        <mc:AlternateContent xmlns:mc="http://schemas.openxmlformats.org/markup-compatibility/2006">
          <mc:Choice Requires="x14">
            <control shapeId="2209" r:id="rId17" name="Check Box 1185">
              <controlPr defaultSize="0" autoFill="0" autoLine="0" autoPict="0">
                <anchor moveWithCells="1">
                  <from>
                    <xdr:col>4</xdr:col>
                    <xdr:colOff>47625</xdr:colOff>
                    <xdr:row>18</xdr:row>
                    <xdr:rowOff>123825</xdr:rowOff>
                  </from>
                  <to>
                    <xdr:col>4</xdr:col>
                    <xdr:colOff>1133475</xdr:colOff>
                    <xdr:row>19</xdr:row>
                    <xdr:rowOff>104775</xdr:rowOff>
                  </to>
                </anchor>
              </controlPr>
            </control>
          </mc:Choice>
        </mc:AlternateContent>
        <mc:AlternateContent xmlns:mc="http://schemas.openxmlformats.org/markup-compatibility/2006">
          <mc:Choice Requires="x14">
            <control shapeId="2210" r:id="rId18" name="Check Box 1186">
              <controlPr defaultSize="0" autoFill="0" autoLine="0" autoPict="0">
                <anchor moveWithCells="1">
                  <from>
                    <xdr:col>4</xdr:col>
                    <xdr:colOff>47625</xdr:colOff>
                    <xdr:row>19</xdr:row>
                    <xdr:rowOff>123825</xdr:rowOff>
                  </from>
                  <to>
                    <xdr:col>4</xdr:col>
                    <xdr:colOff>1095375</xdr:colOff>
                    <xdr:row>20</xdr:row>
                    <xdr:rowOff>104775</xdr:rowOff>
                  </to>
                </anchor>
              </controlPr>
            </control>
          </mc:Choice>
        </mc:AlternateContent>
        <mc:AlternateContent xmlns:mc="http://schemas.openxmlformats.org/markup-compatibility/2006">
          <mc:Choice Requires="x14">
            <control shapeId="2211" r:id="rId19" name="Check Box 1187">
              <controlPr defaultSize="0" autoFill="0" autoLine="0" autoPict="0">
                <anchor moveWithCells="1">
                  <from>
                    <xdr:col>4</xdr:col>
                    <xdr:colOff>47625</xdr:colOff>
                    <xdr:row>20</xdr:row>
                    <xdr:rowOff>123825</xdr:rowOff>
                  </from>
                  <to>
                    <xdr:col>4</xdr:col>
                    <xdr:colOff>1438275</xdr:colOff>
                    <xdr:row>21</xdr:row>
                    <xdr:rowOff>104775</xdr:rowOff>
                  </to>
                </anchor>
              </controlPr>
            </control>
          </mc:Choice>
        </mc:AlternateContent>
        <mc:AlternateContent xmlns:mc="http://schemas.openxmlformats.org/markup-compatibility/2006">
          <mc:Choice Requires="x14">
            <control shapeId="2212" r:id="rId20" name="Check Box 1188">
              <controlPr defaultSize="0" autoFill="0" autoLine="0" autoPict="0">
                <anchor moveWithCells="1">
                  <from>
                    <xdr:col>5</xdr:col>
                    <xdr:colOff>47625</xdr:colOff>
                    <xdr:row>15</xdr:row>
                    <xdr:rowOff>142875</xdr:rowOff>
                  </from>
                  <to>
                    <xdr:col>5</xdr:col>
                    <xdr:colOff>1285875</xdr:colOff>
                    <xdr:row>16</xdr:row>
                    <xdr:rowOff>104775</xdr:rowOff>
                  </to>
                </anchor>
              </controlPr>
            </control>
          </mc:Choice>
        </mc:AlternateContent>
        <mc:AlternateContent xmlns:mc="http://schemas.openxmlformats.org/markup-compatibility/2006">
          <mc:Choice Requires="x14">
            <control shapeId="2213" r:id="rId21" name="Check Box 1189">
              <controlPr defaultSize="0" autoFill="0" autoLine="0" autoPict="0">
                <anchor moveWithCells="1">
                  <from>
                    <xdr:col>5</xdr:col>
                    <xdr:colOff>47625</xdr:colOff>
                    <xdr:row>16</xdr:row>
                    <xdr:rowOff>123825</xdr:rowOff>
                  </from>
                  <to>
                    <xdr:col>5</xdr:col>
                    <xdr:colOff>2066925</xdr:colOff>
                    <xdr:row>17</xdr:row>
                    <xdr:rowOff>104775</xdr:rowOff>
                  </to>
                </anchor>
              </controlPr>
            </control>
          </mc:Choice>
        </mc:AlternateContent>
        <mc:AlternateContent xmlns:mc="http://schemas.openxmlformats.org/markup-compatibility/2006">
          <mc:Choice Requires="x14">
            <control shapeId="2214" r:id="rId22" name="Check Box 1190">
              <controlPr defaultSize="0" autoFill="0" autoLine="0" autoPict="0">
                <anchor moveWithCells="1">
                  <from>
                    <xdr:col>5</xdr:col>
                    <xdr:colOff>47625</xdr:colOff>
                    <xdr:row>17</xdr:row>
                    <xdr:rowOff>123825</xdr:rowOff>
                  </from>
                  <to>
                    <xdr:col>5</xdr:col>
                    <xdr:colOff>2200275</xdr:colOff>
                    <xdr:row>18</xdr:row>
                    <xdr:rowOff>104775</xdr:rowOff>
                  </to>
                </anchor>
              </controlPr>
            </control>
          </mc:Choice>
        </mc:AlternateContent>
        <mc:AlternateContent xmlns:mc="http://schemas.openxmlformats.org/markup-compatibility/2006">
          <mc:Choice Requires="x14">
            <control shapeId="2215" r:id="rId23" name="Check Box 1191">
              <controlPr defaultSize="0" autoFill="0" autoLine="0" autoPict="0">
                <anchor moveWithCells="1">
                  <from>
                    <xdr:col>5</xdr:col>
                    <xdr:colOff>47625</xdr:colOff>
                    <xdr:row>18</xdr:row>
                    <xdr:rowOff>123825</xdr:rowOff>
                  </from>
                  <to>
                    <xdr:col>5</xdr:col>
                    <xdr:colOff>1800225</xdr:colOff>
                    <xdr:row>19</xdr:row>
                    <xdr:rowOff>104775</xdr:rowOff>
                  </to>
                </anchor>
              </controlPr>
            </control>
          </mc:Choice>
        </mc:AlternateContent>
        <mc:AlternateContent xmlns:mc="http://schemas.openxmlformats.org/markup-compatibility/2006">
          <mc:Choice Requires="x14">
            <control shapeId="2216" r:id="rId24" name="Check Box 1192">
              <controlPr defaultSize="0" autoFill="0" autoLine="0" autoPict="0">
                <anchor moveWithCells="1">
                  <from>
                    <xdr:col>5</xdr:col>
                    <xdr:colOff>47625</xdr:colOff>
                    <xdr:row>19</xdr:row>
                    <xdr:rowOff>123825</xdr:rowOff>
                  </from>
                  <to>
                    <xdr:col>5</xdr:col>
                    <xdr:colOff>2047875</xdr:colOff>
                    <xdr:row>20</xdr:row>
                    <xdr:rowOff>104775</xdr:rowOff>
                  </to>
                </anchor>
              </controlPr>
            </control>
          </mc:Choice>
        </mc:AlternateContent>
        <mc:AlternateContent xmlns:mc="http://schemas.openxmlformats.org/markup-compatibility/2006">
          <mc:Choice Requires="x14">
            <control shapeId="2217" r:id="rId25" name="Check Box 1193">
              <controlPr defaultSize="0" autoFill="0" autoLine="0" autoPict="0">
                <anchor moveWithCells="1">
                  <from>
                    <xdr:col>5</xdr:col>
                    <xdr:colOff>47625</xdr:colOff>
                    <xdr:row>20</xdr:row>
                    <xdr:rowOff>123825</xdr:rowOff>
                  </from>
                  <to>
                    <xdr:col>5</xdr:col>
                    <xdr:colOff>1866900</xdr:colOff>
                    <xdr:row>21</xdr:row>
                    <xdr:rowOff>104775</xdr:rowOff>
                  </to>
                </anchor>
              </controlPr>
            </control>
          </mc:Choice>
        </mc:AlternateContent>
        <mc:AlternateContent xmlns:mc="http://schemas.openxmlformats.org/markup-compatibility/2006">
          <mc:Choice Requires="x14">
            <control shapeId="2218" r:id="rId26" name="Check Box 1194">
              <controlPr defaultSize="0" autoFill="0" autoLine="0" autoPict="0">
                <anchor moveWithCells="1">
                  <from>
                    <xdr:col>5</xdr:col>
                    <xdr:colOff>933450</xdr:colOff>
                    <xdr:row>29</xdr:row>
                    <xdr:rowOff>47625</xdr:rowOff>
                  </from>
                  <to>
                    <xdr:col>5</xdr:col>
                    <xdr:colOff>1323975</xdr:colOff>
                    <xdr:row>30</xdr:row>
                    <xdr:rowOff>28575</xdr:rowOff>
                  </to>
                </anchor>
              </controlPr>
            </control>
          </mc:Choice>
        </mc:AlternateContent>
        <mc:AlternateContent xmlns:mc="http://schemas.openxmlformats.org/markup-compatibility/2006">
          <mc:Choice Requires="x14">
            <control shapeId="2219" r:id="rId27" name="Check Box 1195">
              <controlPr defaultSize="0" autoFill="0" autoLine="0" autoPict="0">
                <anchor moveWithCells="1">
                  <from>
                    <xdr:col>5</xdr:col>
                    <xdr:colOff>1362075</xdr:colOff>
                    <xdr:row>29</xdr:row>
                    <xdr:rowOff>47625</xdr:rowOff>
                  </from>
                  <to>
                    <xdr:col>5</xdr:col>
                    <xdr:colOff>1800225</xdr:colOff>
                    <xdr:row>30</xdr:row>
                    <xdr:rowOff>19050</xdr:rowOff>
                  </to>
                </anchor>
              </controlPr>
            </control>
          </mc:Choice>
        </mc:AlternateContent>
        <mc:AlternateContent xmlns:mc="http://schemas.openxmlformats.org/markup-compatibility/2006">
          <mc:Choice Requires="x14">
            <control shapeId="2222" r:id="rId28" name="Check Box 1198">
              <controlPr defaultSize="0" autoFill="0" autoLine="0" autoPict="0">
                <anchor moveWithCells="1">
                  <from>
                    <xdr:col>3</xdr:col>
                    <xdr:colOff>266700</xdr:colOff>
                    <xdr:row>30</xdr:row>
                    <xdr:rowOff>47625</xdr:rowOff>
                  </from>
                  <to>
                    <xdr:col>4</xdr:col>
                    <xdr:colOff>104775</xdr:colOff>
                    <xdr:row>31</xdr:row>
                    <xdr:rowOff>28575</xdr:rowOff>
                  </to>
                </anchor>
              </controlPr>
            </control>
          </mc:Choice>
        </mc:AlternateContent>
        <mc:AlternateContent xmlns:mc="http://schemas.openxmlformats.org/markup-compatibility/2006">
          <mc:Choice Requires="x14">
            <control shapeId="2223" r:id="rId29" name="Check Box 1199">
              <controlPr defaultSize="0" autoFill="0" autoLine="0" autoPict="0">
                <anchor moveWithCells="1">
                  <from>
                    <xdr:col>4</xdr:col>
                    <xdr:colOff>0</xdr:colOff>
                    <xdr:row>30</xdr:row>
                    <xdr:rowOff>47625</xdr:rowOff>
                  </from>
                  <to>
                    <xdr:col>4</xdr:col>
                    <xdr:colOff>438150</xdr:colOff>
                    <xdr:row>31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79"/>
  <sheetViews>
    <sheetView showGridLines="0" tabSelected="1" workbookViewId="0">
      <pane ySplit="2" topLeftCell="A3" activePane="bottomLeft" state="frozen"/>
      <selection pane="bottomLeft" activeCell="A10" sqref="A10"/>
    </sheetView>
  </sheetViews>
  <sheetFormatPr defaultColWidth="8.85546875" defaultRowHeight="15"/>
  <cols>
    <col min="1" max="1" width="74.42578125" style="114" bestFit="1" customWidth="1"/>
    <col min="2" max="2" width="12.7109375" style="164" customWidth="1"/>
    <col min="3" max="3" width="20.85546875" style="115" customWidth="1"/>
    <col min="4" max="4" width="27.42578125" style="115" customWidth="1"/>
    <col min="5" max="5" width="26.42578125" style="116" customWidth="1"/>
    <col min="6" max="6" width="20.7109375" style="356" customWidth="1"/>
    <col min="7" max="7" width="22.7109375" style="346" customWidth="1"/>
    <col min="8" max="8" width="13" style="111" customWidth="1"/>
    <col min="9" max="26" width="8.85546875" style="111" customWidth="1"/>
    <col min="27" max="40" width="8.85546875" style="117" customWidth="1"/>
    <col min="41" max="42" width="27.28515625" style="118" customWidth="1"/>
    <col min="43" max="52" width="8.85546875" style="118" customWidth="1"/>
    <col min="53" max="53" width="8.85546875" style="119" customWidth="1"/>
    <col min="54" max="16384" width="8.85546875" style="119"/>
  </cols>
  <sheetData>
    <row r="1" spans="1:52" s="108" customFormat="1" ht="16.5" customHeight="1">
      <c r="A1" s="372" t="s">
        <v>391</v>
      </c>
      <c r="B1" s="374" t="s">
        <v>384</v>
      </c>
      <c r="C1" s="376" t="s">
        <v>385</v>
      </c>
      <c r="D1" s="378" t="s">
        <v>386</v>
      </c>
      <c r="E1" s="381" t="s">
        <v>390</v>
      </c>
      <c r="F1" s="381"/>
      <c r="G1" s="382"/>
      <c r="H1" s="107"/>
      <c r="I1" s="107"/>
      <c r="J1" s="107"/>
      <c r="K1" s="107"/>
      <c r="L1" s="107"/>
      <c r="M1" s="107"/>
      <c r="N1" s="107"/>
      <c r="O1" s="107"/>
      <c r="P1" s="107"/>
      <c r="Q1" s="107"/>
      <c r="R1" s="107"/>
      <c r="S1" s="107"/>
      <c r="T1" s="107"/>
      <c r="U1" s="107"/>
      <c r="V1" s="107"/>
      <c r="W1" s="107"/>
      <c r="X1" s="107"/>
      <c r="Y1" s="107"/>
      <c r="Z1" s="107"/>
      <c r="AO1" s="109"/>
      <c r="AP1" s="109"/>
      <c r="AQ1" s="107"/>
      <c r="AR1" s="107"/>
      <c r="AS1" s="107"/>
      <c r="AT1" s="107"/>
      <c r="AU1" s="107"/>
      <c r="AV1" s="107"/>
      <c r="AW1" s="107"/>
      <c r="AX1" s="107"/>
      <c r="AY1" s="107"/>
      <c r="AZ1" s="107"/>
    </row>
    <row r="2" spans="1:52" s="108" customFormat="1" ht="59.25" customHeight="1">
      <c r="A2" s="373"/>
      <c r="B2" s="375"/>
      <c r="C2" s="377"/>
      <c r="D2" s="379"/>
      <c r="E2" s="120" t="s">
        <v>387</v>
      </c>
      <c r="F2" s="347" t="s">
        <v>388</v>
      </c>
      <c r="G2" s="256" t="s">
        <v>389</v>
      </c>
      <c r="H2" s="107"/>
      <c r="I2" s="107"/>
      <c r="J2" s="107"/>
      <c r="K2" s="107"/>
      <c r="L2" s="107"/>
      <c r="M2" s="107"/>
      <c r="N2" s="107"/>
      <c r="O2" s="107"/>
      <c r="P2" s="107"/>
      <c r="Q2" s="107"/>
      <c r="R2" s="107"/>
      <c r="S2" s="107"/>
      <c r="T2" s="107"/>
      <c r="U2" s="107"/>
      <c r="V2" s="107"/>
      <c r="W2" s="107"/>
      <c r="X2" s="107"/>
      <c r="Y2" s="107"/>
      <c r="Z2" s="107"/>
      <c r="AO2" s="110"/>
      <c r="AP2" s="110"/>
      <c r="AQ2" s="107"/>
      <c r="AR2" s="107"/>
      <c r="AS2" s="107"/>
      <c r="AT2" s="107"/>
      <c r="AU2" s="107"/>
      <c r="AV2" s="107"/>
      <c r="AW2" s="107"/>
      <c r="AX2" s="107"/>
      <c r="AY2" s="107"/>
      <c r="AZ2" s="107"/>
    </row>
    <row r="3" spans="1:52" s="112" customFormat="1" ht="38.25" customHeight="1">
      <c r="A3" s="175" t="s">
        <v>63</v>
      </c>
      <c r="B3" s="189"/>
      <c r="C3" s="205"/>
      <c r="D3" s="305"/>
      <c r="E3" s="211"/>
      <c r="F3" s="348"/>
      <c r="G3" s="323"/>
      <c r="H3" s="127"/>
      <c r="I3" s="127"/>
      <c r="J3" s="127"/>
      <c r="K3" s="127"/>
      <c r="L3" s="127"/>
      <c r="M3" s="127"/>
      <c r="N3" s="127"/>
      <c r="O3" s="127"/>
      <c r="P3" s="127"/>
      <c r="Q3" s="127"/>
      <c r="R3" s="127"/>
      <c r="S3" s="127"/>
      <c r="T3" s="127"/>
      <c r="U3" s="127"/>
      <c r="V3" s="127"/>
      <c r="W3" s="127"/>
      <c r="X3" s="127"/>
      <c r="Y3" s="127"/>
      <c r="Z3" s="127"/>
      <c r="AA3" s="128"/>
      <c r="AB3" s="128"/>
      <c r="AC3" s="128"/>
      <c r="AD3" s="128"/>
      <c r="AE3" s="128"/>
      <c r="AF3" s="128"/>
      <c r="AG3" s="128"/>
      <c r="AH3" s="128"/>
      <c r="AI3" s="128"/>
      <c r="AJ3" s="128"/>
      <c r="AK3" s="128"/>
      <c r="AL3" s="128"/>
      <c r="AM3" s="128"/>
      <c r="AN3" s="128"/>
      <c r="AO3" s="130"/>
      <c r="AP3" s="130"/>
      <c r="AQ3" s="127"/>
      <c r="AR3" s="127"/>
      <c r="AS3" s="127"/>
      <c r="AT3" s="127"/>
      <c r="AU3" s="127"/>
      <c r="AV3" s="127"/>
      <c r="AW3" s="127"/>
      <c r="AX3" s="127"/>
      <c r="AY3" s="127"/>
      <c r="AZ3" s="127"/>
    </row>
    <row r="4" spans="1:52" s="112" customFormat="1" ht="24">
      <c r="A4" s="79" t="s">
        <v>115</v>
      </c>
      <c r="B4" s="190"/>
      <c r="C4" s="206"/>
      <c r="D4" s="306"/>
      <c r="E4" s="212"/>
      <c r="F4" s="349"/>
      <c r="G4" s="324"/>
      <c r="H4" s="127"/>
      <c r="I4" s="127"/>
      <c r="J4" s="127"/>
      <c r="K4" s="127"/>
      <c r="L4" s="127"/>
      <c r="M4" s="127"/>
      <c r="N4" s="127"/>
      <c r="O4" s="127"/>
      <c r="P4" s="127"/>
      <c r="Q4" s="127"/>
      <c r="R4" s="127"/>
      <c r="S4" s="127"/>
      <c r="T4" s="127"/>
      <c r="U4" s="127"/>
      <c r="V4" s="127"/>
      <c r="W4" s="127"/>
      <c r="X4" s="127"/>
      <c r="Y4" s="127"/>
      <c r="Z4" s="127"/>
      <c r="AA4" s="128"/>
      <c r="AB4" s="128"/>
      <c r="AC4" s="128"/>
      <c r="AD4" s="128"/>
      <c r="AE4" s="128"/>
      <c r="AF4" s="128"/>
      <c r="AG4" s="128"/>
      <c r="AH4" s="128"/>
      <c r="AI4" s="128"/>
      <c r="AJ4" s="128"/>
      <c r="AK4" s="128"/>
      <c r="AL4" s="128"/>
      <c r="AM4" s="128"/>
      <c r="AN4" s="128"/>
      <c r="AO4" s="130"/>
      <c r="AP4" s="130"/>
      <c r="AQ4" s="127"/>
      <c r="AR4" s="127"/>
      <c r="AS4" s="127"/>
      <c r="AT4" s="127"/>
      <c r="AU4" s="127"/>
      <c r="AV4" s="127"/>
      <c r="AW4" s="127"/>
      <c r="AX4" s="127"/>
      <c r="AY4" s="127"/>
      <c r="AZ4" s="127"/>
    </row>
    <row r="5" spans="1:52" s="112" customFormat="1" ht="24">
      <c r="A5" s="79" t="s">
        <v>116</v>
      </c>
      <c r="B5" s="144">
        <v>6</v>
      </c>
      <c r="C5" s="131"/>
      <c r="D5" s="307"/>
      <c r="E5" s="134"/>
      <c r="F5" s="348"/>
      <c r="G5" s="325"/>
      <c r="H5" s="127"/>
      <c r="I5" s="127"/>
      <c r="J5" s="127"/>
      <c r="K5" s="127"/>
      <c r="L5" s="127"/>
      <c r="M5" s="127"/>
      <c r="N5" s="127"/>
      <c r="O5" s="127"/>
      <c r="P5" s="127"/>
      <c r="Q5" s="127"/>
      <c r="R5" s="127"/>
      <c r="S5" s="127"/>
      <c r="T5" s="127"/>
      <c r="U5" s="127"/>
      <c r="V5" s="127"/>
      <c r="W5" s="127"/>
      <c r="X5" s="127"/>
      <c r="Y5" s="127"/>
      <c r="Z5" s="127"/>
      <c r="AA5" s="128"/>
      <c r="AB5" s="128"/>
      <c r="AC5" s="128"/>
      <c r="AD5" s="128"/>
      <c r="AE5" s="128"/>
      <c r="AF5" s="128"/>
      <c r="AG5" s="128"/>
      <c r="AH5" s="128"/>
      <c r="AI5" s="128"/>
      <c r="AJ5" s="128"/>
      <c r="AK5" s="128"/>
      <c r="AL5" s="128"/>
      <c r="AM5" s="128"/>
      <c r="AN5" s="128"/>
      <c r="AO5" s="130"/>
      <c r="AP5" s="130"/>
      <c r="AQ5" s="127"/>
      <c r="AR5" s="127"/>
      <c r="AS5" s="127"/>
      <c r="AT5" s="127"/>
      <c r="AU5" s="127"/>
      <c r="AV5" s="127"/>
      <c r="AW5" s="127"/>
      <c r="AX5" s="127"/>
      <c r="AY5" s="127"/>
      <c r="AZ5" s="127"/>
    </row>
    <row r="6" spans="1:52" s="112" customFormat="1" ht="24">
      <c r="A6" s="79" t="s">
        <v>117</v>
      </c>
      <c r="B6" s="142">
        <v>1</v>
      </c>
      <c r="C6" s="131"/>
      <c r="D6" s="307"/>
      <c r="E6" s="134"/>
      <c r="F6" s="348"/>
      <c r="G6" s="325"/>
      <c r="H6" s="127"/>
      <c r="I6" s="127"/>
      <c r="J6" s="127"/>
      <c r="K6" s="127"/>
      <c r="L6" s="127"/>
      <c r="M6" s="127"/>
      <c r="N6" s="127"/>
      <c r="O6" s="127"/>
      <c r="P6" s="127"/>
      <c r="Q6" s="127"/>
      <c r="R6" s="127"/>
      <c r="S6" s="127"/>
      <c r="T6" s="127"/>
      <c r="U6" s="127"/>
      <c r="V6" s="127"/>
      <c r="W6" s="127"/>
      <c r="X6" s="127"/>
      <c r="Y6" s="127"/>
      <c r="Z6" s="127"/>
      <c r="AA6" s="128"/>
      <c r="AB6" s="128"/>
      <c r="AC6" s="128"/>
      <c r="AD6" s="128"/>
      <c r="AE6" s="128"/>
      <c r="AF6" s="128"/>
      <c r="AG6" s="128"/>
      <c r="AH6" s="128"/>
      <c r="AI6" s="128"/>
      <c r="AJ6" s="128"/>
      <c r="AK6" s="128"/>
      <c r="AL6" s="128"/>
      <c r="AM6" s="128"/>
      <c r="AN6" s="128"/>
      <c r="AO6" s="130"/>
      <c r="AP6" s="130"/>
      <c r="AQ6" s="127"/>
      <c r="AR6" s="127"/>
      <c r="AS6" s="127"/>
      <c r="AT6" s="127"/>
      <c r="AU6" s="127"/>
      <c r="AV6" s="127"/>
      <c r="AW6" s="127"/>
      <c r="AX6" s="127"/>
      <c r="AY6" s="127"/>
      <c r="AZ6" s="127"/>
    </row>
    <row r="7" spans="1:52" s="112" customFormat="1" ht="24">
      <c r="A7" s="229" t="s">
        <v>118</v>
      </c>
      <c r="B7" s="242">
        <v>1</v>
      </c>
      <c r="C7" s="131"/>
      <c r="D7" s="308"/>
      <c r="E7" s="223"/>
      <c r="F7" s="348"/>
      <c r="G7" s="325"/>
      <c r="H7" s="127"/>
      <c r="I7" s="127"/>
      <c r="J7" s="127"/>
      <c r="K7" s="127"/>
      <c r="L7" s="127"/>
      <c r="M7" s="127"/>
      <c r="N7" s="127"/>
      <c r="O7" s="127"/>
      <c r="P7" s="127"/>
      <c r="Q7" s="127"/>
      <c r="R7" s="127"/>
      <c r="S7" s="127"/>
      <c r="T7" s="127"/>
      <c r="U7" s="127"/>
      <c r="V7" s="127"/>
      <c r="W7" s="127"/>
      <c r="X7" s="127"/>
      <c r="Y7" s="127"/>
      <c r="Z7" s="127"/>
      <c r="AA7" s="128"/>
      <c r="AB7" s="128"/>
      <c r="AC7" s="128"/>
      <c r="AD7" s="128"/>
      <c r="AE7" s="128"/>
      <c r="AF7" s="128"/>
      <c r="AG7" s="128"/>
      <c r="AH7" s="128"/>
      <c r="AI7" s="128"/>
      <c r="AJ7" s="128"/>
      <c r="AK7" s="128"/>
      <c r="AL7" s="128"/>
      <c r="AM7" s="128"/>
      <c r="AN7" s="128"/>
      <c r="AO7" s="130"/>
      <c r="AP7" s="130"/>
      <c r="AQ7" s="127"/>
      <c r="AR7" s="127"/>
      <c r="AS7" s="127"/>
      <c r="AT7" s="127"/>
      <c r="AU7" s="127"/>
      <c r="AV7" s="127"/>
      <c r="AW7" s="127"/>
      <c r="AX7" s="127"/>
      <c r="AY7" s="127"/>
      <c r="AZ7" s="127"/>
    </row>
    <row r="8" spans="1:52" s="112" customFormat="1" ht="24">
      <c r="A8" s="225" t="s">
        <v>119</v>
      </c>
      <c r="B8" s="240">
        <v>2</v>
      </c>
      <c r="C8" s="131"/>
      <c r="D8" s="308"/>
      <c r="E8" s="223"/>
      <c r="F8" s="348"/>
      <c r="G8" s="325"/>
      <c r="H8" s="127"/>
      <c r="I8" s="127"/>
      <c r="J8" s="127"/>
      <c r="K8" s="127"/>
      <c r="L8" s="127"/>
      <c r="M8" s="127"/>
      <c r="N8" s="127"/>
      <c r="O8" s="127"/>
      <c r="P8" s="127"/>
      <c r="Q8" s="127"/>
      <c r="R8" s="127"/>
      <c r="S8" s="127"/>
      <c r="T8" s="127"/>
      <c r="U8" s="127"/>
      <c r="V8" s="127"/>
      <c r="W8" s="127"/>
      <c r="X8" s="127"/>
      <c r="Y8" s="127"/>
      <c r="Z8" s="127"/>
      <c r="AA8" s="128"/>
      <c r="AB8" s="128"/>
      <c r="AC8" s="128"/>
      <c r="AD8" s="128"/>
      <c r="AE8" s="128"/>
      <c r="AF8" s="128"/>
      <c r="AG8" s="128"/>
      <c r="AH8" s="128"/>
      <c r="AI8" s="128"/>
      <c r="AJ8" s="128"/>
      <c r="AK8" s="128"/>
      <c r="AL8" s="128"/>
      <c r="AM8" s="128"/>
      <c r="AN8" s="128"/>
      <c r="AO8" s="130"/>
      <c r="AP8" s="130"/>
      <c r="AQ8" s="127"/>
      <c r="AR8" s="127"/>
      <c r="AS8" s="127"/>
      <c r="AT8" s="127"/>
      <c r="AU8" s="127"/>
      <c r="AV8" s="127"/>
      <c r="AW8" s="127"/>
      <c r="AX8" s="127"/>
      <c r="AY8" s="127"/>
      <c r="AZ8" s="127"/>
    </row>
    <row r="9" spans="1:52" s="112" customFormat="1" ht="24">
      <c r="A9" s="358" t="s">
        <v>120</v>
      </c>
      <c r="B9" s="243">
        <v>6</v>
      </c>
      <c r="C9" s="131"/>
      <c r="D9" s="308"/>
      <c r="E9" s="223"/>
      <c r="F9" s="348"/>
      <c r="G9" s="325"/>
      <c r="H9" s="127"/>
      <c r="I9" s="127"/>
      <c r="J9" s="127"/>
      <c r="K9" s="127"/>
      <c r="L9" s="127"/>
      <c r="M9" s="127"/>
      <c r="N9" s="127"/>
      <c r="O9" s="127"/>
      <c r="P9" s="127"/>
      <c r="Q9" s="127"/>
      <c r="R9" s="127"/>
      <c r="S9" s="127"/>
      <c r="T9" s="127"/>
      <c r="U9" s="127"/>
      <c r="V9" s="127"/>
      <c r="W9" s="127"/>
      <c r="X9" s="127"/>
      <c r="Y9" s="127"/>
      <c r="Z9" s="127"/>
      <c r="AA9" s="128"/>
      <c r="AB9" s="128"/>
      <c r="AC9" s="128"/>
      <c r="AD9" s="128"/>
      <c r="AE9" s="128"/>
      <c r="AF9" s="128"/>
      <c r="AG9" s="128"/>
      <c r="AH9" s="128"/>
      <c r="AI9" s="128"/>
      <c r="AJ9" s="128"/>
      <c r="AK9" s="128"/>
      <c r="AL9" s="128"/>
      <c r="AM9" s="128"/>
      <c r="AN9" s="128"/>
      <c r="AO9" s="130"/>
      <c r="AP9" s="130"/>
      <c r="AQ9" s="127"/>
      <c r="AR9" s="127"/>
      <c r="AS9" s="127"/>
      <c r="AT9" s="127"/>
      <c r="AU9" s="127"/>
      <c r="AV9" s="127"/>
      <c r="AW9" s="127"/>
      <c r="AX9" s="127"/>
      <c r="AY9" s="127"/>
      <c r="AZ9" s="127"/>
    </row>
    <row r="10" spans="1:52" s="112" customFormat="1" ht="36">
      <c r="A10" s="359" t="s">
        <v>397</v>
      </c>
      <c r="B10" s="143">
        <v>2</v>
      </c>
      <c r="C10" s="131"/>
      <c r="D10" s="307"/>
      <c r="E10" s="134"/>
      <c r="F10" s="348"/>
      <c r="G10" s="325"/>
      <c r="H10" s="127"/>
      <c r="I10" s="127"/>
      <c r="J10" s="127"/>
      <c r="K10" s="127"/>
      <c r="L10" s="127"/>
      <c r="M10" s="127"/>
      <c r="N10" s="127"/>
      <c r="O10" s="127"/>
      <c r="P10" s="127"/>
      <c r="Q10" s="127"/>
      <c r="R10" s="127"/>
      <c r="S10" s="127"/>
      <c r="T10" s="127"/>
      <c r="U10" s="127"/>
      <c r="V10" s="127"/>
      <c r="W10" s="127"/>
      <c r="X10" s="127"/>
      <c r="Y10" s="127"/>
      <c r="Z10" s="127"/>
      <c r="AA10" s="128"/>
      <c r="AB10" s="128"/>
      <c r="AC10" s="128"/>
      <c r="AD10" s="128"/>
      <c r="AE10" s="128"/>
      <c r="AF10" s="128"/>
      <c r="AG10" s="128"/>
      <c r="AH10" s="128"/>
      <c r="AI10" s="128"/>
      <c r="AJ10" s="128"/>
      <c r="AK10" s="128"/>
      <c r="AL10" s="128"/>
      <c r="AM10" s="128"/>
      <c r="AN10" s="128"/>
      <c r="AO10" s="130"/>
      <c r="AP10" s="130"/>
      <c r="AQ10" s="127"/>
      <c r="AR10" s="127"/>
      <c r="AS10" s="127"/>
      <c r="AT10" s="127"/>
      <c r="AU10" s="127"/>
      <c r="AV10" s="127"/>
      <c r="AW10" s="127"/>
      <c r="AX10" s="127"/>
      <c r="AY10" s="127"/>
      <c r="AZ10" s="127"/>
    </row>
    <row r="11" spans="1:52" s="112" customFormat="1" ht="24">
      <c r="A11" s="79" t="s">
        <v>121</v>
      </c>
      <c r="B11" s="144">
        <v>6</v>
      </c>
      <c r="C11" s="131"/>
      <c r="D11" s="307"/>
      <c r="E11" s="134"/>
      <c r="F11" s="348"/>
      <c r="G11" s="325"/>
      <c r="H11" s="127"/>
      <c r="I11" s="127"/>
      <c r="J11" s="127"/>
      <c r="K11" s="127"/>
      <c r="L11" s="127"/>
      <c r="M11" s="127"/>
      <c r="N11" s="127"/>
      <c r="O11" s="127"/>
      <c r="P11" s="127"/>
      <c r="Q11" s="127"/>
      <c r="R11" s="127"/>
      <c r="S11" s="127"/>
      <c r="T11" s="127"/>
      <c r="U11" s="127"/>
      <c r="V11" s="127"/>
      <c r="W11" s="127"/>
      <c r="X11" s="127"/>
      <c r="Y11" s="127"/>
      <c r="Z11" s="127"/>
      <c r="AA11" s="128"/>
      <c r="AB11" s="128"/>
      <c r="AC11" s="128"/>
      <c r="AD11" s="128"/>
      <c r="AE11" s="128"/>
      <c r="AF11" s="128"/>
      <c r="AG11" s="128"/>
      <c r="AH11" s="128"/>
      <c r="AI11" s="128"/>
      <c r="AJ11" s="128"/>
      <c r="AK11" s="128"/>
      <c r="AL11" s="128"/>
      <c r="AM11" s="128"/>
      <c r="AN11" s="128"/>
      <c r="AO11" s="130"/>
      <c r="AP11" s="130"/>
      <c r="AQ11" s="127"/>
      <c r="AR11" s="127"/>
      <c r="AS11" s="127"/>
      <c r="AT11" s="127"/>
      <c r="AU11" s="127"/>
      <c r="AV11" s="127"/>
      <c r="AW11" s="127"/>
      <c r="AX11" s="127"/>
      <c r="AY11" s="127"/>
      <c r="AZ11" s="127"/>
    </row>
    <row r="12" spans="1:52" s="112" customFormat="1" ht="72">
      <c r="A12" s="79" t="s">
        <v>271</v>
      </c>
      <c r="B12" s="186"/>
      <c r="C12" s="202"/>
      <c r="D12" s="309"/>
      <c r="E12" s="210"/>
      <c r="F12" s="350"/>
      <c r="G12" s="326"/>
      <c r="H12" s="127"/>
      <c r="I12" s="127"/>
      <c r="J12" s="127"/>
      <c r="K12" s="127"/>
      <c r="L12" s="127"/>
      <c r="M12" s="127"/>
      <c r="N12" s="127"/>
      <c r="O12" s="127"/>
      <c r="P12" s="127"/>
      <c r="Q12" s="127"/>
      <c r="R12" s="127"/>
      <c r="S12" s="127"/>
      <c r="T12" s="127"/>
      <c r="U12" s="127"/>
      <c r="V12" s="127"/>
      <c r="W12" s="127"/>
      <c r="X12" s="127"/>
      <c r="Y12" s="127"/>
      <c r="Z12" s="127"/>
      <c r="AA12" s="128"/>
      <c r="AB12" s="128"/>
      <c r="AC12" s="128"/>
      <c r="AD12" s="128"/>
      <c r="AE12" s="128"/>
      <c r="AF12" s="128"/>
      <c r="AG12" s="128"/>
      <c r="AH12" s="128"/>
      <c r="AI12" s="128"/>
      <c r="AJ12" s="128"/>
      <c r="AK12" s="128"/>
      <c r="AL12" s="128"/>
      <c r="AM12" s="128"/>
      <c r="AN12" s="128"/>
      <c r="AO12" s="130"/>
      <c r="AP12" s="130"/>
      <c r="AQ12" s="127"/>
      <c r="AR12" s="127"/>
      <c r="AS12" s="127"/>
      <c r="AT12" s="127"/>
      <c r="AU12" s="127"/>
      <c r="AV12" s="127"/>
      <c r="AW12" s="127"/>
      <c r="AX12" s="127"/>
      <c r="AY12" s="127"/>
      <c r="AZ12" s="127"/>
    </row>
    <row r="13" spans="1:52" s="112" customFormat="1" ht="24">
      <c r="A13" s="79" t="s">
        <v>122</v>
      </c>
      <c r="B13" s="143">
        <v>2</v>
      </c>
      <c r="C13" s="131"/>
      <c r="D13" s="307"/>
      <c r="E13" s="134"/>
      <c r="F13" s="348"/>
      <c r="G13" s="325"/>
      <c r="H13" s="127"/>
      <c r="I13" s="127"/>
      <c r="J13" s="127"/>
      <c r="K13" s="127"/>
      <c r="L13" s="127"/>
      <c r="M13" s="127"/>
      <c r="N13" s="127"/>
      <c r="O13" s="127"/>
      <c r="P13" s="127"/>
      <c r="Q13" s="127"/>
      <c r="R13" s="127"/>
      <c r="S13" s="127"/>
      <c r="T13" s="127"/>
      <c r="U13" s="127"/>
      <c r="V13" s="127"/>
      <c r="W13" s="127"/>
      <c r="X13" s="127"/>
      <c r="Y13" s="127"/>
      <c r="Z13" s="127"/>
      <c r="AA13" s="128"/>
      <c r="AB13" s="128"/>
      <c r="AC13" s="128"/>
      <c r="AD13" s="128"/>
      <c r="AE13" s="128"/>
      <c r="AF13" s="128"/>
      <c r="AG13" s="128"/>
      <c r="AH13" s="128"/>
      <c r="AI13" s="128"/>
      <c r="AJ13" s="128"/>
      <c r="AK13" s="128"/>
      <c r="AL13" s="128"/>
      <c r="AM13" s="128"/>
      <c r="AN13" s="128"/>
      <c r="AO13" s="130"/>
      <c r="AP13" s="130"/>
      <c r="AQ13" s="127"/>
      <c r="AR13" s="127"/>
      <c r="AS13" s="127"/>
      <c r="AT13" s="127"/>
      <c r="AU13" s="127"/>
      <c r="AV13" s="127"/>
      <c r="AW13" s="127"/>
      <c r="AX13" s="127"/>
      <c r="AY13" s="127"/>
      <c r="AZ13" s="127"/>
    </row>
    <row r="14" spans="1:52" s="112" customFormat="1">
      <c r="A14" s="177" t="s">
        <v>123</v>
      </c>
      <c r="B14" s="143">
        <v>2</v>
      </c>
      <c r="C14" s="131"/>
      <c r="D14" s="307"/>
      <c r="E14" s="134"/>
      <c r="F14" s="348"/>
      <c r="G14" s="325"/>
      <c r="H14" s="127"/>
      <c r="I14" s="127"/>
      <c r="J14" s="127"/>
      <c r="K14" s="127"/>
      <c r="L14" s="127"/>
      <c r="M14" s="127"/>
      <c r="N14" s="127"/>
      <c r="O14" s="127"/>
      <c r="P14" s="127"/>
      <c r="Q14" s="127"/>
      <c r="R14" s="127"/>
      <c r="S14" s="127"/>
      <c r="T14" s="127"/>
      <c r="U14" s="127"/>
      <c r="V14" s="127"/>
      <c r="W14" s="127"/>
      <c r="X14" s="127"/>
      <c r="Y14" s="127"/>
      <c r="Z14" s="127"/>
      <c r="AA14" s="128"/>
      <c r="AB14" s="128"/>
      <c r="AC14" s="128"/>
      <c r="AD14" s="128"/>
      <c r="AE14" s="128"/>
      <c r="AF14" s="128"/>
      <c r="AG14" s="128"/>
      <c r="AH14" s="128"/>
      <c r="AI14" s="128"/>
      <c r="AJ14" s="128"/>
      <c r="AK14" s="128"/>
      <c r="AL14" s="128"/>
      <c r="AM14" s="128"/>
      <c r="AN14" s="128"/>
      <c r="AO14" s="130"/>
      <c r="AP14" s="130"/>
      <c r="AQ14" s="127"/>
      <c r="AR14" s="127"/>
      <c r="AS14" s="127"/>
      <c r="AT14" s="127"/>
      <c r="AU14" s="127"/>
      <c r="AV14" s="127"/>
      <c r="AW14" s="127"/>
      <c r="AX14" s="127"/>
      <c r="AY14" s="127"/>
      <c r="AZ14" s="127"/>
    </row>
    <row r="15" spans="1:52" s="112" customFormat="1" ht="48">
      <c r="A15" s="79" t="s">
        <v>124</v>
      </c>
      <c r="B15" s="143">
        <v>2</v>
      </c>
      <c r="C15" s="131"/>
      <c r="D15" s="307"/>
      <c r="E15" s="134"/>
      <c r="F15" s="348"/>
      <c r="G15" s="325"/>
      <c r="H15" s="127"/>
      <c r="I15" s="127"/>
      <c r="J15" s="127"/>
      <c r="K15" s="127"/>
      <c r="L15" s="127"/>
      <c r="M15" s="127"/>
      <c r="N15" s="127"/>
      <c r="O15" s="127"/>
      <c r="P15" s="127"/>
      <c r="Q15" s="127"/>
      <c r="R15" s="127"/>
      <c r="S15" s="127"/>
      <c r="T15" s="127"/>
      <c r="U15" s="127"/>
      <c r="V15" s="127"/>
      <c r="W15" s="127"/>
      <c r="X15" s="127"/>
      <c r="Y15" s="127"/>
      <c r="Z15" s="127"/>
      <c r="AA15" s="128"/>
      <c r="AB15" s="128"/>
      <c r="AC15" s="128"/>
      <c r="AD15" s="128"/>
      <c r="AE15" s="128"/>
      <c r="AF15" s="128"/>
      <c r="AG15" s="128"/>
      <c r="AH15" s="128"/>
      <c r="AI15" s="128"/>
      <c r="AJ15" s="128"/>
      <c r="AK15" s="128"/>
      <c r="AL15" s="128"/>
      <c r="AM15" s="128"/>
      <c r="AN15" s="128"/>
      <c r="AO15" s="130"/>
      <c r="AP15" s="130"/>
      <c r="AQ15" s="127"/>
      <c r="AR15" s="127"/>
      <c r="AS15" s="127"/>
      <c r="AT15" s="127"/>
      <c r="AU15" s="127"/>
      <c r="AV15" s="127"/>
      <c r="AW15" s="127"/>
      <c r="AX15" s="127"/>
      <c r="AY15" s="127"/>
      <c r="AZ15" s="127"/>
    </row>
    <row r="16" spans="1:52" s="112" customFormat="1" ht="24">
      <c r="A16" s="79" t="s">
        <v>270</v>
      </c>
      <c r="B16" s="186"/>
      <c r="C16" s="202"/>
      <c r="D16" s="309"/>
      <c r="E16" s="210"/>
      <c r="F16" s="350"/>
      <c r="G16" s="326"/>
      <c r="H16" s="127"/>
      <c r="I16" s="127"/>
      <c r="J16" s="127"/>
      <c r="K16" s="127"/>
      <c r="L16" s="127"/>
      <c r="M16" s="127"/>
      <c r="N16" s="127"/>
      <c r="O16" s="127"/>
      <c r="P16" s="127"/>
      <c r="Q16" s="127"/>
      <c r="R16" s="127"/>
      <c r="S16" s="127"/>
      <c r="T16" s="127"/>
      <c r="U16" s="127"/>
      <c r="V16" s="127"/>
      <c r="W16" s="127"/>
      <c r="X16" s="127"/>
      <c r="Y16" s="127"/>
      <c r="Z16" s="127"/>
      <c r="AA16" s="128"/>
      <c r="AB16" s="128"/>
      <c r="AC16" s="128"/>
      <c r="AD16" s="128"/>
      <c r="AE16" s="128"/>
      <c r="AF16" s="128"/>
      <c r="AG16" s="128"/>
      <c r="AH16" s="128"/>
      <c r="AI16" s="128"/>
      <c r="AJ16" s="128"/>
      <c r="AK16" s="128"/>
      <c r="AL16" s="128"/>
      <c r="AM16" s="128"/>
      <c r="AN16" s="128"/>
      <c r="AO16" s="130"/>
      <c r="AP16" s="130"/>
      <c r="AQ16" s="127"/>
      <c r="AR16" s="127"/>
      <c r="AS16" s="127"/>
      <c r="AT16" s="127"/>
      <c r="AU16" s="127"/>
      <c r="AV16" s="127"/>
      <c r="AW16" s="127"/>
      <c r="AX16" s="127"/>
      <c r="AY16" s="127"/>
      <c r="AZ16" s="127"/>
    </row>
    <row r="17" spans="1:52" s="112" customFormat="1" ht="36">
      <c r="A17" s="79" t="s">
        <v>125</v>
      </c>
      <c r="B17" s="143">
        <v>2</v>
      </c>
      <c r="C17" s="131"/>
      <c r="D17" s="307"/>
      <c r="E17" s="134"/>
      <c r="F17" s="348"/>
      <c r="G17" s="325"/>
      <c r="H17" s="127"/>
      <c r="I17" s="127"/>
      <c r="J17" s="127"/>
      <c r="K17" s="127"/>
      <c r="L17" s="127"/>
      <c r="M17" s="127"/>
      <c r="N17" s="127"/>
      <c r="O17" s="127"/>
      <c r="P17" s="127"/>
      <c r="Q17" s="127"/>
      <c r="R17" s="127"/>
      <c r="S17" s="127"/>
      <c r="T17" s="127"/>
      <c r="U17" s="127"/>
      <c r="V17" s="127"/>
      <c r="W17" s="127"/>
      <c r="X17" s="127"/>
      <c r="Y17" s="127"/>
      <c r="Z17" s="127"/>
      <c r="AA17" s="128"/>
      <c r="AB17" s="128"/>
      <c r="AC17" s="128"/>
      <c r="AD17" s="128"/>
      <c r="AE17" s="128"/>
      <c r="AF17" s="128"/>
      <c r="AG17" s="128"/>
      <c r="AH17" s="128"/>
      <c r="AI17" s="128"/>
      <c r="AJ17" s="128"/>
      <c r="AK17" s="128"/>
      <c r="AL17" s="128"/>
      <c r="AM17" s="128"/>
      <c r="AN17" s="128"/>
      <c r="AO17" s="130"/>
      <c r="AP17" s="130"/>
      <c r="AQ17" s="127"/>
      <c r="AR17" s="127"/>
      <c r="AS17" s="127"/>
      <c r="AT17" s="127"/>
      <c r="AU17" s="127"/>
      <c r="AV17" s="127"/>
      <c r="AW17" s="127"/>
      <c r="AX17" s="127"/>
      <c r="AY17" s="127"/>
      <c r="AZ17" s="127"/>
    </row>
    <row r="18" spans="1:52" s="112" customFormat="1">
      <c r="A18" s="79" t="s">
        <v>126</v>
      </c>
      <c r="B18" s="143">
        <v>2</v>
      </c>
      <c r="C18" s="131"/>
      <c r="D18" s="307"/>
      <c r="E18" s="134"/>
      <c r="F18" s="348"/>
      <c r="G18" s="325"/>
      <c r="H18" s="127"/>
      <c r="I18" s="127"/>
      <c r="J18" s="127"/>
      <c r="K18" s="127"/>
      <c r="L18" s="127"/>
      <c r="M18" s="127"/>
      <c r="N18" s="127"/>
      <c r="O18" s="127"/>
      <c r="P18" s="127"/>
      <c r="Q18" s="127"/>
      <c r="R18" s="127"/>
      <c r="S18" s="127"/>
      <c r="T18" s="127"/>
      <c r="U18" s="127"/>
      <c r="V18" s="127"/>
      <c r="W18" s="127"/>
      <c r="X18" s="127"/>
      <c r="Y18" s="127"/>
      <c r="Z18" s="127"/>
      <c r="AA18" s="128"/>
      <c r="AB18" s="128"/>
      <c r="AC18" s="128"/>
      <c r="AD18" s="128"/>
      <c r="AE18" s="128"/>
      <c r="AF18" s="128"/>
      <c r="AG18" s="128"/>
      <c r="AH18" s="128"/>
      <c r="AI18" s="128"/>
      <c r="AJ18" s="128"/>
      <c r="AK18" s="128"/>
      <c r="AL18" s="128"/>
      <c r="AM18" s="128"/>
      <c r="AN18" s="128"/>
      <c r="AO18" s="130"/>
      <c r="AP18" s="130"/>
      <c r="AQ18" s="127"/>
      <c r="AR18" s="127"/>
      <c r="AS18" s="127"/>
      <c r="AT18" s="127"/>
      <c r="AU18" s="127"/>
      <c r="AV18" s="127"/>
      <c r="AW18" s="127"/>
      <c r="AX18" s="127"/>
      <c r="AY18" s="127"/>
      <c r="AZ18" s="127"/>
    </row>
    <row r="19" spans="1:52" s="112" customFormat="1" ht="48">
      <c r="A19" s="229" t="s">
        <v>346</v>
      </c>
      <c r="B19" s="240">
        <v>2</v>
      </c>
      <c r="C19" s="131"/>
      <c r="D19" s="308"/>
      <c r="E19" s="223"/>
      <c r="F19" s="348"/>
      <c r="G19" s="325"/>
      <c r="H19" s="127"/>
      <c r="I19" s="127"/>
      <c r="J19" s="127"/>
      <c r="K19" s="127"/>
      <c r="L19" s="127"/>
      <c r="M19" s="127"/>
      <c r="N19" s="127"/>
      <c r="O19" s="127"/>
      <c r="P19" s="127"/>
      <c r="Q19" s="127"/>
      <c r="R19" s="127"/>
      <c r="S19" s="127"/>
      <c r="T19" s="127"/>
      <c r="U19" s="127"/>
      <c r="V19" s="127"/>
      <c r="W19" s="127"/>
      <c r="X19" s="127"/>
      <c r="Y19" s="127"/>
      <c r="Z19" s="127"/>
      <c r="AA19" s="128"/>
      <c r="AB19" s="128"/>
      <c r="AC19" s="128"/>
      <c r="AD19" s="128"/>
      <c r="AE19" s="128"/>
      <c r="AF19" s="128"/>
      <c r="AG19" s="128"/>
      <c r="AH19" s="128"/>
      <c r="AI19" s="128"/>
      <c r="AJ19" s="128"/>
      <c r="AK19" s="128"/>
      <c r="AL19" s="128"/>
      <c r="AM19" s="128"/>
      <c r="AN19" s="128"/>
      <c r="AO19" s="130"/>
      <c r="AP19" s="130"/>
      <c r="AQ19" s="127"/>
      <c r="AR19" s="127"/>
      <c r="AS19" s="127"/>
      <c r="AT19" s="127"/>
      <c r="AU19" s="127"/>
      <c r="AV19" s="127"/>
      <c r="AW19" s="127"/>
      <c r="AX19" s="127"/>
      <c r="AY19" s="127"/>
      <c r="AZ19" s="127"/>
    </row>
    <row r="20" spans="1:52" s="112" customFormat="1" ht="24">
      <c r="A20" s="229" t="s">
        <v>347</v>
      </c>
      <c r="B20" s="240">
        <v>2</v>
      </c>
      <c r="C20" s="131"/>
      <c r="D20" s="308"/>
      <c r="E20" s="223"/>
      <c r="F20" s="348"/>
      <c r="G20" s="325"/>
      <c r="H20" s="127"/>
      <c r="I20" s="127"/>
      <c r="J20" s="127"/>
      <c r="K20" s="127"/>
      <c r="L20" s="127"/>
      <c r="M20" s="127"/>
      <c r="N20" s="127"/>
      <c r="O20" s="127"/>
      <c r="P20" s="127"/>
      <c r="Q20" s="127"/>
      <c r="R20" s="127"/>
      <c r="S20" s="127"/>
      <c r="T20" s="127"/>
      <c r="U20" s="127"/>
      <c r="V20" s="127"/>
      <c r="W20" s="127"/>
      <c r="X20" s="127"/>
      <c r="Y20" s="127"/>
      <c r="Z20" s="127"/>
      <c r="AA20" s="128"/>
      <c r="AB20" s="128"/>
      <c r="AC20" s="128"/>
      <c r="AD20" s="128"/>
      <c r="AE20" s="128"/>
      <c r="AF20" s="128"/>
      <c r="AG20" s="128"/>
      <c r="AH20" s="128"/>
      <c r="AI20" s="128"/>
      <c r="AJ20" s="128"/>
      <c r="AK20" s="128"/>
      <c r="AL20" s="128"/>
      <c r="AM20" s="128"/>
      <c r="AN20" s="128"/>
      <c r="AO20" s="130"/>
      <c r="AP20" s="130"/>
      <c r="AQ20" s="127"/>
      <c r="AR20" s="127"/>
      <c r="AS20" s="127"/>
      <c r="AT20" s="127"/>
      <c r="AU20" s="127"/>
      <c r="AV20" s="127"/>
      <c r="AW20" s="127"/>
      <c r="AX20" s="127"/>
      <c r="AY20" s="127"/>
      <c r="AZ20" s="127"/>
    </row>
    <row r="21" spans="1:52" s="112" customFormat="1">
      <c r="A21" s="229" t="s">
        <v>366</v>
      </c>
      <c r="B21" s="240">
        <v>2</v>
      </c>
      <c r="C21" s="131"/>
      <c r="D21" s="308"/>
      <c r="E21" s="223"/>
      <c r="F21" s="348"/>
      <c r="G21" s="325"/>
      <c r="H21" s="127"/>
      <c r="I21" s="127"/>
      <c r="J21" s="127"/>
      <c r="K21" s="127"/>
      <c r="L21" s="127"/>
      <c r="M21" s="127"/>
      <c r="N21" s="127"/>
      <c r="O21" s="127"/>
      <c r="P21" s="127"/>
      <c r="Q21" s="127"/>
      <c r="R21" s="127"/>
      <c r="S21" s="127"/>
      <c r="T21" s="127"/>
      <c r="U21" s="127"/>
      <c r="V21" s="127"/>
      <c r="W21" s="127"/>
      <c r="X21" s="127"/>
      <c r="Y21" s="127"/>
      <c r="Z21" s="127"/>
      <c r="AA21" s="128"/>
      <c r="AB21" s="128"/>
      <c r="AC21" s="128"/>
      <c r="AD21" s="128"/>
      <c r="AE21" s="128"/>
      <c r="AF21" s="128"/>
      <c r="AG21" s="128"/>
      <c r="AH21" s="128"/>
      <c r="AI21" s="128"/>
      <c r="AJ21" s="128"/>
      <c r="AK21" s="128"/>
      <c r="AL21" s="128"/>
      <c r="AM21" s="128"/>
      <c r="AN21" s="128"/>
      <c r="AO21" s="130"/>
      <c r="AP21" s="130"/>
      <c r="AQ21" s="127"/>
      <c r="AR21" s="127"/>
      <c r="AS21" s="127"/>
      <c r="AT21" s="127"/>
      <c r="AU21" s="127"/>
      <c r="AV21" s="127"/>
      <c r="AW21" s="127"/>
      <c r="AX21" s="127"/>
      <c r="AY21" s="127"/>
      <c r="AZ21" s="127"/>
    </row>
    <row r="22" spans="1:52" s="112" customFormat="1" ht="36">
      <c r="A22" s="229" t="s">
        <v>348</v>
      </c>
      <c r="B22" s="240">
        <v>2</v>
      </c>
      <c r="C22" s="131"/>
      <c r="D22" s="308"/>
      <c r="E22" s="223"/>
      <c r="F22" s="348"/>
      <c r="G22" s="325"/>
      <c r="H22" s="127"/>
      <c r="I22" s="127"/>
      <c r="J22" s="127"/>
      <c r="K22" s="127"/>
      <c r="L22" s="127"/>
      <c r="M22" s="127"/>
      <c r="N22" s="127"/>
      <c r="O22" s="127"/>
      <c r="P22" s="127"/>
      <c r="Q22" s="127"/>
      <c r="R22" s="127"/>
      <c r="S22" s="127"/>
      <c r="T22" s="127"/>
      <c r="U22" s="127"/>
      <c r="V22" s="127"/>
      <c r="W22" s="127"/>
      <c r="X22" s="127"/>
      <c r="Y22" s="127"/>
      <c r="Z22" s="127"/>
      <c r="AA22" s="128"/>
      <c r="AB22" s="128"/>
      <c r="AC22" s="128"/>
      <c r="AD22" s="128"/>
      <c r="AE22" s="128"/>
      <c r="AF22" s="128"/>
      <c r="AG22" s="128"/>
      <c r="AH22" s="128"/>
      <c r="AI22" s="128"/>
      <c r="AJ22" s="128"/>
      <c r="AK22" s="128"/>
      <c r="AL22" s="128"/>
      <c r="AM22" s="128"/>
      <c r="AN22" s="128"/>
      <c r="AO22" s="130"/>
      <c r="AP22" s="130"/>
      <c r="AQ22" s="127"/>
      <c r="AR22" s="127"/>
      <c r="AS22" s="127"/>
      <c r="AT22" s="127"/>
      <c r="AU22" s="127"/>
      <c r="AV22" s="127"/>
      <c r="AW22" s="127"/>
      <c r="AX22" s="127"/>
      <c r="AY22" s="127"/>
      <c r="AZ22" s="127"/>
    </row>
    <row r="23" spans="1:52" s="112" customFormat="1" ht="132">
      <c r="A23" s="241" t="s">
        <v>367</v>
      </c>
      <c r="B23" s="240">
        <v>2</v>
      </c>
      <c r="C23" s="131"/>
      <c r="D23" s="308"/>
      <c r="E23" s="223"/>
      <c r="F23" s="348"/>
      <c r="G23" s="325"/>
      <c r="H23" s="127"/>
      <c r="I23" s="127"/>
      <c r="J23" s="127"/>
      <c r="K23" s="127"/>
      <c r="L23" s="127"/>
      <c r="M23" s="127"/>
      <c r="N23" s="127"/>
      <c r="O23" s="127"/>
      <c r="P23" s="127"/>
      <c r="Q23" s="127"/>
      <c r="R23" s="127"/>
      <c r="S23" s="127"/>
      <c r="T23" s="127"/>
      <c r="U23" s="127"/>
      <c r="V23" s="127"/>
      <c r="W23" s="127"/>
      <c r="X23" s="127"/>
      <c r="Y23" s="127"/>
      <c r="Z23" s="127"/>
      <c r="AA23" s="128"/>
      <c r="AB23" s="128"/>
      <c r="AC23" s="128"/>
      <c r="AD23" s="128"/>
      <c r="AE23" s="128"/>
      <c r="AF23" s="128"/>
      <c r="AG23" s="128"/>
      <c r="AH23" s="128"/>
      <c r="AI23" s="128"/>
      <c r="AJ23" s="128"/>
      <c r="AK23" s="128"/>
      <c r="AL23" s="128"/>
      <c r="AM23" s="128"/>
      <c r="AN23" s="128"/>
      <c r="AO23" s="130"/>
      <c r="AP23" s="130"/>
      <c r="AQ23" s="127"/>
      <c r="AR23" s="127"/>
      <c r="AS23" s="127"/>
      <c r="AT23" s="127"/>
      <c r="AU23" s="127"/>
      <c r="AV23" s="127"/>
      <c r="AW23" s="127"/>
      <c r="AX23" s="127"/>
      <c r="AY23" s="127"/>
      <c r="AZ23" s="127"/>
    </row>
    <row r="24" spans="1:52" s="112" customFormat="1" ht="108">
      <c r="A24" s="80" t="s">
        <v>368</v>
      </c>
      <c r="B24" s="143">
        <v>2</v>
      </c>
      <c r="C24" s="131"/>
      <c r="D24" s="307"/>
      <c r="E24" s="134"/>
      <c r="F24" s="348"/>
      <c r="G24" s="325"/>
      <c r="H24" s="127"/>
      <c r="I24" s="127"/>
      <c r="J24" s="127"/>
      <c r="K24" s="127"/>
      <c r="L24" s="127"/>
      <c r="M24" s="127"/>
      <c r="N24" s="127"/>
      <c r="O24" s="127"/>
      <c r="P24" s="127"/>
      <c r="Q24" s="127"/>
      <c r="R24" s="127"/>
      <c r="S24" s="127"/>
      <c r="T24" s="127"/>
      <c r="U24" s="127"/>
      <c r="V24" s="127"/>
      <c r="W24" s="127"/>
      <c r="X24" s="127"/>
      <c r="Y24" s="127"/>
      <c r="Z24" s="127"/>
      <c r="AA24" s="128"/>
      <c r="AB24" s="128"/>
      <c r="AC24" s="128"/>
      <c r="AD24" s="128"/>
      <c r="AE24" s="128"/>
      <c r="AF24" s="128"/>
      <c r="AG24" s="128"/>
      <c r="AH24" s="128"/>
      <c r="AI24" s="128"/>
      <c r="AJ24" s="128"/>
      <c r="AK24" s="128"/>
      <c r="AL24" s="128"/>
      <c r="AM24" s="128"/>
      <c r="AN24" s="128"/>
      <c r="AO24" s="130"/>
      <c r="AP24" s="130"/>
      <c r="AQ24" s="127"/>
      <c r="AR24" s="127"/>
      <c r="AS24" s="127"/>
      <c r="AT24" s="127"/>
      <c r="AU24" s="127"/>
      <c r="AV24" s="127"/>
      <c r="AW24" s="127"/>
      <c r="AX24" s="127"/>
      <c r="AY24" s="127"/>
      <c r="AZ24" s="127"/>
    </row>
    <row r="25" spans="1:52" s="112" customFormat="1" ht="36">
      <c r="A25" s="84" t="s">
        <v>127</v>
      </c>
      <c r="B25" s="143">
        <v>2</v>
      </c>
      <c r="C25" s="131"/>
      <c r="D25" s="307"/>
      <c r="E25" s="134"/>
      <c r="F25" s="348"/>
      <c r="G25" s="325"/>
      <c r="H25" s="127"/>
      <c r="I25" s="127"/>
      <c r="J25" s="127"/>
      <c r="K25" s="127"/>
      <c r="L25" s="127"/>
      <c r="M25" s="127"/>
      <c r="N25" s="127"/>
      <c r="O25" s="127"/>
      <c r="P25" s="127"/>
      <c r="Q25" s="127"/>
      <c r="R25" s="127"/>
      <c r="S25" s="127"/>
      <c r="T25" s="127"/>
      <c r="U25" s="127"/>
      <c r="V25" s="127"/>
      <c r="W25" s="127"/>
      <c r="X25" s="127"/>
      <c r="Y25" s="127"/>
      <c r="Z25" s="127"/>
      <c r="AA25" s="128"/>
      <c r="AB25" s="128"/>
      <c r="AC25" s="128"/>
      <c r="AD25" s="128"/>
      <c r="AE25" s="128"/>
      <c r="AF25" s="128"/>
      <c r="AG25" s="128"/>
      <c r="AH25" s="128"/>
      <c r="AI25" s="128"/>
      <c r="AJ25" s="128"/>
      <c r="AK25" s="128"/>
      <c r="AL25" s="128"/>
      <c r="AM25" s="128"/>
      <c r="AN25" s="128"/>
      <c r="AO25" s="130"/>
      <c r="AP25" s="130"/>
      <c r="AQ25" s="127"/>
      <c r="AR25" s="127"/>
      <c r="AS25" s="127"/>
      <c r="AT25" s="127"/>
      <c r="AU25" s="127"/>
      <c r="AV25" s="127"/>
      <c r="AW25" s="127"/>
      <c r="AX25" s="127"/>
      <c r="AY25" s="127"/>
      <c r="AZ25" s="127"/>
    </row>
    <row r="26" spans="1:52" s="112" customFormat="1" ht="42.75">
      <c r="A26" s="175" t="s">
        <v>21</v>
      </c>
      <c r="B26" s="194"/>
      <c r="C26" s="131"/>
      <c r="D26" s="307"/>
      <c r="E26" s="134"/>
      <c r="F26" s="348"/>
      <c r="G26" s="325"/>
      <c r="H26" s="127"/>
      <c r="I26" s="127"/>
      <c r="J26" s="127"/>
      <c r="K26" s="127"/>
      <c r="L26" s="127"/>
      <c r="M26" s="127"/>
      <c r="N26" s="127"/>
      <c r="O26" s="127"/>
      <c r="P26" s="127"/>
      <c r="Q26" s="127"/>
      <c r="R26" s="127"/>
      <c r="S26" s="127"/>
      <c r="T26" s="127"/>
      <c r="U26" s="127"/>
      <c r="V26" s="127"/>
      <c r="W26" s="127"/>
      <c r="X26" s="127"/>
      <c r="Y26" s="127"/>
      <c r="Z26" s="127"/>
      <c r="AA26" s="128"/>
      <c r="AB26" s="128"/>
      <c r="AC26" s="128"/>
      <c r="AD26" s="128"/>
      <c r="AE26" s="128"/>
      <c r="AF26" s="128"/>
      <c r="AG26" s="128"/>
      <c r="AH26" s="128"/>
      <c r="AI26" s="128"/>
      <c r="AJ26" s="128"/>
      <c r="AK26" s="128"/>
      <c r="AL26" s="128"/>
      <c r="AM26" s="128"/>
      <c r="AN26" s="128"/>
      <c r="AO26" s="130"/>
      <c r="AP26" s="130"/>
      <c r="AQ26" s="127"/>
      <c r="AR26" s="127"/>
      <c r="AS26" s="127"/>
      <c r="AT26" s="127"/>
      <c r="AU26" s="127"/>
      <c r="AV26" s="127"/>
      <c r="AW26" s="127"/>
      <c r="AX26" s="127"/>
      <c r="AY26" s="127"/>
      <c r="AZ26" s="127"/>
    </row>
    <row r="27" spans="1:52" s="112" customFormat="1" ht="96">
      <c r="A27" s="80" t="s">
        <v>349</v>
      </c>
      <c r="B27" s="143">
        <v>2</v>
      </c>
      <c r="C27" s="131"/>
      <c r="D27" s="307"/>
      <c r="E27" s="134"/>
      <c r="F27" s="348"/>
      <c r="G27" s="325"/>
      <c r="H27" s="127"/>
      <c r="I27" s="127"/>
      <c r="J27" s="127"/>
      <c r="K27" s="127"/>
      <c r="L27" s="127"/>
      <c r="M27" s="127"/>
      <c r="N27" s="127"/>
      <c r="O27" s="127"/>
      <c r="P27" s="127"/>
      <c r="Q27" s="127"/>
      <c r="R27" s="127"/>
      <c r="S27" s="127"/>
      <c r="T27" s="127"/>
      <c r="U27" s="127"/>
      <c r="V27" s="127"/>
      <c r="W27" s="127"/>
      <c r="X27" s="127"/>
      <c r="Y27" s="127"/>
      <c r="Z27" s="127"/>
      <c r="AA27" s="128"/>
      <c r="AB27" s="128"/>
      <c r="AC27" s="128"/>
      <c r="AD27" s="128"/>
      <c r="AE27" s="128"/>
      <c r="AF27" s="128"/>
      <c r="AG27" s="128"/>
      <c r="AH27" s="128"/>
      <c r="AI27" s="128"/>
      <c r="AJ27" s="128"/>
      <c r="AK27" s="128"/>
      <c r="AL27" s="128"/>
      <c r="AM27" s="128"/>
      <c r="AN27" s="128"/>
      <c r="AO27" s="130"/>
      <c r="AP27" s="130"/>
      <c r="AQ27" s="127"/>
      <c r="AR27" s="127"/>
      <c r="AS27" s="127"/>
      <c r="AT27" s="127"/>
      <c r="AU27" s="127"/>
      <c r="AV27" s="127"/>
      <c r="AW27" s="127"/>
      <c r="AX27" s="127"/>
      <c r="AY27" s="127"/>
      <c r="AZ27" s="127"/>
    </row>
    <row r="28" spans="1:52" s="112" customFormat="1" ht="72">
      <c r="A28" s="81" t="s">
        <v>289</v>
      </c>
      <c r="B28" s="143">
        <v>2</v>
      </c>
      <c r="C28" s="131"/>
      <c r="D28" s="307"/>
      <c r="E28" s="134"/>
      <c r="F28" s="348"/>
      <c r="G28" s="325"/>
      <c r="H28" s="127"/>
      <c r="I28" s="127"/>
      <c r="J28" s="127"/>
      <c r="K28" s="127"/>
      <c r="L28" s="127"/>
      <c r="M28" s="127"/>
      <c r="N28" s="127"/>
      <c r="O28" s="127"/>
      <c r="P28" s="127"/>
      <c r="Q28" s="127"/>
      <c r="R28" s="127"/>
      <c r="S28" s="127"/>
      <c r="T28" s="127"/>
      <c r="U28" s="127"/>
      <c r="V28" s="127"/>
      <c r="W28" s="127"/>
      <c r="X28" s="127"/>
      <c r="Y28" s="127"/>
      <c r="Z28" s="127"/>
      <c r="AA28" s="128"/>
      <c r="AB28" s="128"/>
      <c r="AC28" s="128"/>
      <c r="AD28" s="128"/>
      <c r="AE28" s="128"/>
      <c r="AF28" s="128"/>
      <c r="AG28" s="128"/>
      <c r="AH28" s="128"/>
      <c r="AI28" s="128"/>
      <c r="AJ28" s="128"/>
      <c r="AK28" s="128"/>
      <c r="AL28" s="128"/>
      <c r="AM28" s="128"/>
      <c r="AN28" s="128"/>
      <c r="AO28" s="130"/>
      <c r="AP28" s="130"/>
      <c r="AQ28" s="127"/>
      <c r="AR28" s="127"/>
      <c r="AS28" s="127"/>
      <c r="AT28" s="127"/>
      <c r="AU28" s="127"/>
      <c r="AV28" s="127"/>
      <c r="AW28" s="127"/>
      <c r="AX28" s="127"/>
      <c r="AY28" s="127"/>
      <c r="AZ28" s="127"/>
    </row>
    <row r="29" spans="1:52" s="112" customFormat="1" ht="168">
      <c r="A29" s="121" t="s">
        <v>312</v>
      </c>
      <c r="B29" s="149">
        <v>3</v>
      </c>
      <c r="C29" s="131"/>
      <c r="D29" s="310"/>
      <c r="E29" s="135"/>
      <c r="F29" s="348"/>
      <c r="G29" s="327"/>
      <c r="H29" s="127"/>
      <c r="I29" s="127"/>
      <c r="J29" s="127"/>
      <c r="K29" s="127"/>
      <c r="L29" s="127"/>
      <c r="M29" s="127"/>
      <c r="N29" s="127"/>
      <c r="O29" s="127"/>
      <c r="P29" s="127"/>
      <c r="Q29" s="127"/>
      <c r="R29" s="127"/>
      <c r="S29" s="127"/>
      <c r="T29" s="127"/>
      <c r="U29" s="127"/>
      <c r="V29" s="127"/>
      <c r="W29" s="127"/>
      <c r="X29" s="127"/>
      <c r="Y29" s="127"/>
      <c r="Z29" s="127"/>
      <c r="AA29" s="128"/>
      <c r="AB29" s="128"/>
      <c r="AC29" s="128"/>
      <c r="AD29" s="128"/>
      <c r="AE29" s="128"/>
      <c r="AF29" s="128"/>
      <c r="AG29" s="128"/>
      <c r="AH29" s="128"/>
      <c r="AI29" s="128"/>
      <c r="AJ29" s="128"/>
      <c r="AK29" s="128"/>
      <c r="AL29" s="128"/>
      <c r="AM29" s="128"/>
      <c r="AN29" s="128"/>
      <c r="AO29" s="130"/>
      <c r="AP29" s="130"/>
      <c r="AQ29" s="127"/>
      <c r="AR29" s="127"/>
      <c r="AS29" s="127"/>
      <c r="AT29" s="127"/>
      <c r="AU29" s="127"/>
      <c r="AV29" s="127"/>
      <c r="AW29" s="127"/>
      <c r="AX29" s="127"/>
      <c r="AY29" s="127"/>
      <c r="AZ29" s="127"/>
    </row>
    <row r="30" spans="1:52" s="112" customFormat="1" ht="84">
      <c r="A30" s="96" t="s">
        <v>272</v>
      </c>
      <c r="B30" s="239">
        <v>3</v>
      </c>
      <c r="C30" s="222"/>
      <c r="D30" s="308"/>
      <c r="E30" s="223"/>
      <c r="F30" s="348"/>
      <c r="G30" s="327"/>
      <c r="H30" s="127"/>
      <c r="I30" s="127"/>
      <c r="J30" s="127"/>
      <c r="K30" s="127"/>
      <c r="L30" s="127"/>
      <c r="M30" s="127"/>
      <c r="N30" s="127"/>
      <c r="O30" s="127"/>
      <c r="P30" s="127"/>
      <c r="Q30" s="127"/>
      <c r="R30" s="127"/>
      <c r="S30" s="127"/>
      <c r="T30" s="127"/>
      <c r="U30" s="127"/>
      <c r="V30" s="127"/>
      <c r="W30" s="127"/>
      <c r="X30" s="127"/>
      <c r="Y30" s="127"/>
      <c r="Z30" s="127"/>
      <c r="AA30" s="128"/>
      <c r="AB30" s="128"/>
      <c r="AC30" s="128"/>
      <c r="AD30" s="128"/>
      <c r="AE30" s="128"/>
      <c r="AF30" s="128"/>
      <c r="AG30" s="128"/>
      <c r="AH30" s="128"/>
      <c r="AI30" s="128"/>
      <c r="AJ30" s="128"/>
      <c r="AK30" s="128"/>
      <c r="AL30" s="128"/>
      <c r="AM30" s="128"/>
      <c r="AN30" s="128"/>
      <c r="AO30" s="130"/>
      <c r="AP30" s="130"/>
      <c r="AQ30" s="127"/>
      <c r="AR30" s="127"/>
      <c r="AS30" s="127"/>
      <c r="AT30" s="127"/>
      <c r="AU30" s="127"/>
      <c r="AV30" s="127"/>
      <c r="AW30" s="127"/>
      <c r="AX30" s="127"/>
      <c r="AY30" s="127"/>
      <c r="AZ30" s="127"/>
    </row>
    <row r="31" spans="1:52" s="112" customFormat="1" ht="24">
      <c r="A31" s="98" t="s">
        <v>128</v>
      </c>
      <c r="B31" s="154">
        <v>3</v>
      </c>
      <c r="C31" s="222"/>
      <c r="D31" s="311"/>
      <c r="E31" s="132"/>
      <c r="F31" s="348"/>
      <c r="G31" s="327"/>
      <c r="H31" s="127"/>
      <c r="I31" s="127"/>
      <c r="J31" s="127"/>
      <c r="K31" s="127"/>
      <c r="L31" s="127"/>
      <c r="M31" s="127"/>
      <c r="N31" s="127"/>
      <c r="O31" s="127"/>
      <c r="P31" s="127"/>
      <c r="Q31" s="127"/>
      <c r="R31" s="127"/>
      <c r="S31" s="127"/>
      <c r="T31" s="127"/>
      <c r="U31" s="127"/>
      <c r="V31" s="127"/>
      <c r="W31" s="127"/>
      <c r="X31" s="127"/>
      <c r="Y31" s="127"/>
      <c r="Z31" s="127"/>
      <c r="AA31" s="128"/>
      <c r="AB31" s="128"/>
      <c r="AC31" s="128"/>
      <c r="AD31" s="128"/>
      <c r="AE31" s="128"/>
      <c r="AF31" s="128"/>
      <c r="AG31" s="128"/>
      <c r="AH31" s="128"/>
      <c r="AI31" s="128"/>
      <c r="AJ31" s="128"/>
      <c r="AK31" s="128"/>
      <c r="AL31" s="128"/>
      <c r="AM31" s="128"/>
      <c r="AN31" s="128"/>
      <c r="AO31" s="130"/>
      <c r="AP31" s="130"/>
      <c r="AQ31" s="127"/>
      <c r="AR31" s="127"/>
      <c r="AS31" s="127"/>
      <c r="AT31" s="127"/>
      <c r="AU31" s="127"/>
      <c r="AV31" s="127"/>
      <c r="AW31" s="127"/>
      <c r="AX31" s="127"/>
      <c r="AY31" s="127"/>
      <c r="AZ31" s="127"/>
    </row>
    <row r="32" spans="1:52" s="112" customFormat="1" ht="60">
      <c r="A32" s="221" t="s">
        <v>374</v>
      </c>
      <c r="B32" s="240">
        <v>2</v>
      </c>
      <c r="C32" s="131"/>
      <c r="D32" s="311"/>
      <c r="E32" s="132"/>
      <c r="F32" s="348"/>
      <c r="G32" s="325"/>
      <c r="H32" s="127"/>
      <c r="I32" s="127"/>
      <c r="J32" s="127"/>
      <c r="K32" s="127"/>
      <c r="L32" s="127"/>
      <c r="M32" s="127"/>
      <c r="N32" s="127"/>
      <c r="O32" s="127"/>
      <c r="P32" s="127"/>
      <c r="Q32" s="127"/>
      <c r="R32" s="127"/>
      <c r="S32" s="127"/>
      <c r="T32" s="127"/>
      <c r="U32" s="127"/>
      <c r="V32" s="127"/>
      <c r="W32" s="127"/>
      <c r="X32" s="127"/>
      <c r="Y32" s="127"/>
      <c r="Z32" s="127"/>
      <c r="AA32" s="128"/>
      <c r="AB32" s="128"/>
      <c r="AC32" s="128"/>
      <c r="AD32" s="128"/>
      <c r="AE32" s="128"/>
      <c r="AF32" s="128"/>
      <c r="AG32" s="128"/>
      <c r="AH32" s="128"/>
      <c r="AI32" s="128"/>
      <c r="AJ32" s="128"/>
      <c r="AK32" s="128"/>
      <c r="AL32" s="128"/>
      <c r="AM32" s="128"/>
      <c r="AN32" s="128"/>
      <c r="AO32" s="130"/>
      <c r="AP32" s="130"/>
      <c r="AQ32" s="127"/>
      <c r="AR32" s="127"/>
      <c r="AS32" s="127"/>
      <c r="AT32" s="127"/>
      <c r="AU32" s="127"/>
      <c r="AV32" s="127"/>
      <c r="AW32" s="127"/>
      <c r="AX32" s="127"/>
      <c r="AY32" s="127"/>
      <c r="AZ32" s="127"/>
    </row>
    <row r="33" spans="1:52" s="112" customFormat="1">
      <c r="A33" s="96" t="s">
        <v>129</v>
      </c>
      <c r="B33" s="148">
        <v>3</v>
      </c>
      <c r="C33" s="222"/>
      <c r="D33" s="307"/>
      <c r="E33" s="134"/>
      <c r="F33" s="348"/>
      <c r="G33" s="325"/>
      <c r="H33" s="127"/>
      <c r="I33" s="127"/>
      <c r="J33" s="127"/>
      <c r="K33" s="127"/>
      <c r="L33" s="127"/>
      <c r="M33" s="127"/>
      <c r="N33" s="127"/>
      <c r="O33" s="127"/>
      <c r="P33" s="127"/>
      <c r="Q33" s="127"/>
      <c r="R33" s="127"/>
      <c r="S33" s="127"/>
      <c r="T33" s="127"/>
      <c r="U33" s="127"/>
      <c r="V33" s="127"/>
      <c r="W33" s="127"/>
      <c r="X33" s="127"/>
      <c r="Y33" s="127"/>
      <c r="Z33" s="127"/>
      <c r="AA33" s="128"/>
      <c r="AB33" s="128"/>
      <c r="AC33" s="128"/>
      <c r="AD33" s="128"/>
      <c r="AE33" s="128"/>
      <c r="AF33" s="128"/>
      <c r="AG33" s="128"/>
      <c r="AH33" s="128"/>
      <c r="AI33" s="128"/>
      <c r="AJ33" s="128"/>
      <c r="AK33" s="128"/>
      <c r="AL33" s="128"/>
      <c r="AM33" s="128"/>
      <c r="AN33" s="128"/>
      <c r="AO33" s="130"/>
      <c r="AP33" s="130"/>
      <c r="AQ33" s="127"/>
      <c r="AR33" s="127"/>
      <c r="AS33" s="127"/>
      <c r="AT33" s="127"/>
      <c r="AU33" s="127"/>
      <c r="AV33" s="127"/>
      <c r="AW33" s="127"/>
      <c r="AX33" s="127"/>
      <c r="AY33" s="127"/>
      <c r="AZ33" s="127"/>
    </row>
    <row r="34" spans="1:52" s="112" customFormat="1" ht="24">
      <c r="A34" s="121" t="s">
        <v>130</v>
      </c>
      <c r="B34" s="149">
        <v>3</v>
      </c>
      <c r="C34" s="222"/>
      <c r="D34" s="310"/>
      <c r="E34" s="135"/>
      <c r="F34" s="348"/>
      <c r="G34" s="327"/>
      <c r="H34" s="127"/>
      <c r="I34" s="127"/>
      <c r="J34" s="127"/>
      <c r="K34" s="127"/>
      <c r="L34" s="127"/>
      <c r="M34" s="127"/>
      <c r="N34" s="127"/>
      <c r="O34" s="127"/>
      <c r="P34" s="127"/>
      <c r="Q34" s="127"/>
      <c r="R34" s="127"/>
      <c r="S34" s="127"/>
      <c r="T34" s="127"/>
      <c r="U34" s="127"/>
      <c r="V34" s="127"/>
      <c r="W34" s="127"/>
      <c r="X34" s="127"/>
      <c r="Y34" s="127"/>
      <c r="Z34" s="127"/>
      <c r="AA34" s="128"/>
      <c r="AB34" s="128"/>
      <c r="AC34" s="128"/>
      <c r="AD34" s="128"/>
      <c r="AE34" s="128"/>
      <c r="AF34" s="128"/>
      <c r="AG34" s="128"/>
      <c r="AH34" s="128"/>
      <c r="AI34" s="128"/>
      <c r="AJ34" s="128"/>
      <c r="AK34" s="128"/>
      <c r="AL34" s="128"/>
      <c r="AM34" s="128"/>
      <c r="AN34" s="128"/>
      <c r="AO34" s="130"/>
      <c r="AP34" s="130"/>
      <c r="AQ34" s="127"/>
      <c r="AR34" s="127"/>
      <c r="AS34" s="127"/>
      <c r="AT34" s="127"/>
      <c r="AU34" s="127"/>
      <c r="AV34" s="127"/>
      <c r="AW34" s="127"/>
      <c r="AX34" s="127"/>
      <c r="AY34" s="127"/>
      <c r="AZ34" s="127"/>
    </row>
    <row r="35" spans="1:52" s="112" customFormat="1" ht="48">
      <c r="A35" s="124" t="s">
        <v>375</v>
      </c>
      <c r="B35" s="240">
        <v>2</v>
      </c>
      <c r="C35" s="131"/>
      <c r="D35" s="312"/>
      <c r="E35" s="209"/>
      <c r="F35" s="348"/>
      <c r="G35" s="328"/>
      <c r="H35" s="127"/>
      <c r="I35" s="127"/>
      <c r="J35" s="127"/>
      <c r="K35" s="127"/>
      <c r="L35" s="127"/>
      <c r="M35" s="127"/>
      <c r="N35" s="127"/>
      <c r="O35" s="127"/>
      <c r="P35" s="127"/>
      <c r="Q35" s="127"/>
      <c r="R35" s="127"/>
      <c r="S35" s="127"/>
      <c r="T35" s="127"/>
      <c r="U35" s="127"/>
      <c r="V35" s="127"/>
      <c r="W35" s="127"/>
      <c r="X35" s="127"/>
      <c r="Y35" s="127"/>
      <c r="Z35" s="127"/>
      <c r="AA35" s="128"/>
      <c r="AB35" s="128"/>
      <c r="AC35" s="128"/>
      <c r="AD35" s="128"/>
      <c r="AE35" s="128"/>
      <c r="AF35" s="128"/>
      <c r="AG35" s="128"/>
      <c r="AH35" s="128"/>
      <c r="AI35" s="128"/>
      <c r="AJ35" s="128"/>
      <c r="AK35" s="128"/>
      <c r="AL35" s="128"/>
      <c r="AM35" s="128"/>
      <c r="AN35" s="128"/>
      <c r="AO35" s="130"/>
      <c r="AP35" s="130"/>
      <c r="AQ35" s="127"/>
      <c r="AR35" s="127"/>
      <c r="AS35" s="127"/>
      <c r="AT35" s="127"/>
      <c r="AU35" s="127"/>
      <c r="AV35" s="127"/>
      <c r="AW35" s="127"/>
      <c r="AX35" s="127"/>
      <c r="AY35" s="127"/>
      <c r="AZ35" s="127"/>
    </row>
    <row r="36" spans="1:52" s="112" customFormat="1" ht="24">
      <c r="A36" s="180" t="s">
        <v>131</v>
      </c>
      <c r="B36" s="146">
        <v>2</v>
      </c>
      <c r="C36" s="131"/>
      <c r="D36" s="311"/>
      <c r="E36" s="132"/>
      <c r="F36" s="348"/>
      <c r="G36" s="329"/>
      <c r="H36" s="127"/>
      <c r="I36" s="127"/>
      <c r="J36" s="127"/>
      <c r="K36" s="127"/>
      <c r="L36" s="127"/>
      <c r="M36" s="127"/>
      <c r="N36" s="127"/>
      <c r="O36" s="127"/>
      <c r="P36" s="127"/>
      <c r="Q36" s="127"/>
      <c r="R36" s="127"/>
      <c r="S36" s="127"/>
      <c r="T36" s="127"/>
      <c r="U36" s="127"/>
      <c r="V36" s="127"/>
      <c r="W36" s="127"/>
      <c r="X36" s="127"/>
      <c r="Y36" s="127"/>
      <c r="Z36" s="127"/>
      <c r="AA36" s="128"/>
      <c r="AB36" s="128"/>
      <c r="AC36" s="128"/>
      <c r="AD36" s="128"/>
      <c r="AE36" s="128"/>
      <c r="AF36" s="128"/>
      <c r="AG36" s="128"/>
      <c r="AH36" s="128"/>
      <c r="AI36" s="128"/>
      <c r="AJ36" s="128"/>
      <c r="AK36" s="128"/>
      <c r="AL36" s="128"/>
      <c r="AM36" s="128"/>
      <c r="AN36" s="128"/>
      <c r="AO36" s="130"/>
      <c r="AP36" s="130"/>
      <c r="AQ36" s="127"/>
      <c r="AR36" s="127"/>
      <c r="AS36" s="127"/>
      <c r="AT36" s="127"/>
      <c r="AU36" s="127"/>
      <c r="AV36" s="127"/>
      <c r="AW36" s="127"/>
      <c r="AX36" s="127"/>
      <c r="AY36" s="127"/>
      <c r="AZ36" s="127"/>
    </row>
    <row r="37" spans="1:52" s="112" customFormat="1" ht="48">
      <c r="A37" s="84" t="s">
        <v>316</v>
      </c>
      <c r="B37" s="143">
        <v>2</v>
      </c>
      <c r="C37" s="131"/>
      <c r="D37" s="307"/>
      <c r="E37" s="134"/>
      <c r="F37" s="348"/>
      <c r="G37" s="325"/>
      <c r="H37" s="127"/>
      <c r="I37" s="127"/>
      <c r="J37" s="127"/>
      <c r="K37" s="127"/>
      <c r="L37" s="127"/>
      <c r="M37" s="127"/>
      <c r="N37" s="127"/>
      <c r="O37" s="127"/>
      <c r="P37" s="127"/>
      <c r="Q37" s="127"/>
      <c r="R37" s="127"/>
      <c r="S37" s="127"/>
      <c r="T37" s="127"/>
      <c r="U37" s="127"/>
      <c r="V37" s="127"/>
      <c r="W37" s="127"/>
      <c r="X37" s="127"/>
      <c r="Y37" s="127"/>
      <c r="Z37" s="127"/>
      <c r="AA37" s="128"/>
      <c r="AB37" s="128"/>
      <c r="AC37" s="128"/>
      <c r="AD37" s="128"/>
      <c r="AE37" s="128"/>
      <c r="AF37" s="128"/>
      <c r="AG37" s="128"/>
      <c r="AH37" s="128"/>
      <c r="AI37" s="128"/>
      <c r="AJ37" s="128"/>
      <c r="AK37" s="128"/>
      <c r="AL37" s="128"/>
      <c r="AM37" s="128"/>
      <c r="AN37" s="128"/>
      <c r="AO37" s="130"/>
      <c r="AP37" s="130"/>
      <c r="AQ37" s="127"/>
      <c r="AR37" s="127"/>
      <c r="AS37" s="127"/>
      <c r="AT37" s="127"/>
      <c r="AU37" s="127"/>
      <c r="AV37" s="127"/>
      <c r="AW37" s="127"/>
      <c r="AX37" s="127"/>
      <c r="AY37" s="127"/>
      <c r="AZ37" s="127"/>
    </row>
    <row r="38" spans="1:52" s="112" customFormat="1" ht="48">
      <c r="A38" s="184" t="s">
        <v>350</v>
      </c>
      <c r="B38" s="148">
        <v>3</v>
      </c>
      <c r="C38" s="222"/>
      <c r="D38" s="307"/>
      <c r="E38" s="134"/>
      <c r="F38" s="348"/>
      <c r="G38" s="325"/>
      <c r="H38" s="127"/>
      <c r="I38" s="127"/>
      <c r="J38" s="127"/>
      <c r="K38" s="127"/>
      <c r="L38" s="127"/>
      <c r="M38" s="127"/>
      <c r="N38" s="127"/>
      <c r="O38" s="127"/>
      <c r="P38" s="127"/>
      <c r="Q38" s="127"/>
      <c r="R38" s="127"/>
      <c r="S38" s="127"/>
      <c r="T38" s="127"/>
      <c r="U38" s="127"/>
      <c r="V38" s="127"/>
      <c r="W38" s="127"/>
      <c r="X38" s="127"/>
      <c r="Y38" s="127"/>
      <c r="Z38" s="127"/>
      <c r="AA38" s="128"/>
      <c r="AB38" s="128"/>
      <c r="AC38" s="128"/>
      <c r="AD38" s="128"/>
      <c r="AE38" s="128"/>
      <c r="AF38" s="128"/>
      <c r="AG38" s="128"/>
      <c r="AH38" s="128"/>
      <c r="AI38" s="128"/>
      <c r="AJ38" s="128"/>
      <c r="AK38" s="128"/>
      <c r="AL38" s="128"/>
      <c r="AM38" s="128"/>
      <c r="AN38" s="128"/>
      <c r="AO38" s="130"/>
      <c r="AP38" s="130"/>
      <c r="AQ38" s="127"/>
      <c r="AR38" s="127"/>
      <c r="AS38" s="127"/>
      <c r="AT38" s="127"/>
      <c r="AU38" s="127"/>
      <c r="AV38" s="127"/>
      <c r="AW38" s="127"/>
      <c r="AX38" s="127"/>
      <c r="AY38" s="127"/>
      <c r="AZ38" s="127"/>
    </row>
    <row r="39" spans="1:52" s="112" customFormat="1">
      <c r="A39" s="174" t="s">
        <v>22</v>
      </c>
      <c r="B39" s="188"/>
      <c r="C39" s="131"/>
      <c r="D39" s="307"/>
      <c r="E39" s="134"/>
      <c r="F39" s="348"/>
      <c r="G39" s="325"/>
      <c r="H39" s="127"/>
      <c r="I39" s="127"/>
      <c r="J39" s="127"/>
      <c r="K39" s="127"/>
      <c r="L39" s="127"/>
      <c r="M39" s="127"/>
      <c r="N39" s="127"/>
      <c r="O39" s="127"/>
      <c r="P39" s="127"/>
      <c r="Q39" s="127"/>
      <c r="R39" s="127"/>
      <c r="S39" s="127"/>
      <c r="T39" s="127"/>
      <c r="U39" s="127"/>
      <c r="V39" s="127"/>
      <c r="W39" s="127"/>
      <c r="X39" s="127"/>
      <c r="Y39" s="127"/>
      <c r="Z39" s="127"/>
      <c r="AA39" s="128"/>
      <c r="AB39" s="128"/>
      <c r="AC39" s="128"/>
      <c r="AD39" s="128"/>
      <c r="AE39" s="128"/>
      <c r="AF39" s="128"/>
      <c r="AG39" s="128"/>
      <c r="AH39" s="128"/>
      <c r="AI39" s="128"/>
      <c r="AJ39" s="128"/>
      <c r="AK39" s="128"/>
      <c r="AL39" s="128"/>
      <c r="AM39" s="128"/>
      <c r="AN39" s="128"/>
      <c r="AO39" s="130"/>
      <c r="AP39" s="130"/>
      <c r="AQ39" s="127"/>
      <c r="AR39" s="127"/>
      <c r="AS39" s="127"/>
      <c r="AT39" s="127"/>
      <c r="AU39" s="127"/>
      <c r="AV39" s="127"/>
      <c r="AW39" s="127"/>
      <c r="AX39" s="127"/>
      <c r="AY39" s="127"/>
      <c r="AZ39" s="127"/>
    </row>
    <row r="40" spans="1:52" s="112" customFormat="1" ht="120">
      <c r="A40" s="102" t="s">
        <v>291</v>
      </c>
      <c r="B40" s="142">
        <v>1</v>
      </c>
      <c r="C40" s="131"/>
      <c r="D40" s="307"/>
      <c r="E40" s="134"/>
      <c r="F40" s="348"/>
      <c r="G40" s="325"/>
      <c r="H40" s="127"/>
      <c r="I40" s="127"/>
      <c r="J40" s="127"/>
      <c r="K40" s="127"/>
      <c r="L40" s="127"/>
      <c r="M40" s="127"/>
      <c r="N40" s="127"/>
      <c r="O40" s="127"/>
      <c r="P40" s="127"/>
      <c r="Q40" s="127"/>
      <c r="R40" s="127"/>
      <c r="S40" s="127"/>
      <c r="T40" s="127"/>
      <c r="U40" s="127"/>
      <c r="V40" s="127"/>
      <c r="W40" s="127"/>
      <c r="X40" s="127"/>
      <c r="Y40" s="127"/>
      <c r="Z40" s="127"/>
      <c r="AA40" s="128"/>
      <c r="AB40" s="128"/>
      <c r="AC40" s="128"/>
      <c r="AD40" s="128"/>
      <c r="AE40" s="128"/>
      <c r="AF40" s="128"/>
      <c r="AG40" s="128"/>
      <c r="AH40" s="128"/>
      <c r="AI40" s="128"/>
      <c r="AJ40" s="128"/>
      <c r="AK40" s="128"/>
      <c r="AL40" s="128"/>
      <c r="AM40" s="128"/>
      <c r="AN40" s="128"/>
      <c r="AO40" s="130"/>
      <c r="AP40" s="130"/>
      <c r="AQ40" s="127"/>
      <c r="AR40" s="127"/>
      <c r="AS40" s="127"/>
      <c r="AT40" s="127"/>
      <c r="AU40" s="127"/>
      <c r="AV40" s="127"/>
      <c r="AW40" s="127"/>
      <c r="AX40" s="127"/>
      <c r="AY40" s="127"/>
      <c r="AZ40" s="127"/>
    </row>
    <row r="41" spans="1:52" s="112" customFormat="1" ht="120">
      <c r="A41" s="102" t="s">
        <v>293</v>
      </c>
      <c r="B41" s="142">
        <v>1</v>
      </c>
      <c r="C41" s="131"/>
      <c r="D41" s="307"/>
      <c r="E41" s="134"/>
      <c r="F41" s="348"/>
      <c r="G41" s="325"/>
      <c r="H41" s="127"/>
      <c r="I41" s="127"/>
      <c r="J41" s="127"/>
      <c r="K41" s="127"/>
      <c r="L41" s="127"/>
      <c r="M41" s="127"/>
      <c r="N41" s="127"/>
      <c r="O41" s="127"/>
      <c r="P41" s="127"/>
      <c r="Q41" s="127"/>
      <c r="R41" s="127"/>
      <c r="S41" s="127"/>
      <c r="T41" s="127"/>
      <c r="U41" s="127"/>
      <c r="V41" s="127"/>
      <c r="W41" s="127"/>
      <c r="X41" s="127"/>
      <c r="Y41" s="127"/>
      <c r="Z41" s="127"/>
      <c r="AA41" s="128"/>
      <c r="AB41" s="128"/>
      <c r="AC41" s="128"/>
      <c r="AD41" s="128"/>
      <c r="AE41" s="128"/>
      <c r="AF41" s="128"/>
      <c r="AG41" s="128"/>
      <c r="AH41" s="128"/>
      <c r="AI41" s="128"/>
      <c r="AJ41" s="128"/>
      <c r="AK41" s="128"/>
      <c r="AL41" s="128"/>
      <c r="AM41" s="128"/>
      <c r="AN41" s="128"/>
      <c r="AO41" s="130"/>
      <c r="AP41" s="130"/>
      <c r="AQ41" s="127"/>
      <c r="AR41" s="127"/>
      <c r="AS41" s="127"/>
      <c r="AT41" s="127"/>
      <c r="AU41" s="127"/>
      <c r="AV41" s="127"/>
      <c r="AW41" s="127"/>
      <c r="AX41" s="127"/>
      <c r="AY41" s="127"/>
      <c r="AZ41" s="127"/>
    </row>
    <row r="42" spans="1:52" s="112" customFormat="1" ht="156">
      <c r="A42" s="79" t="s">
        <v>292</v>
      </c>
      <c r="B42" s="142">
        <v>1</v>
      </c>
      <c r="C42" s="131"/>
      <c r="D42" s="307"/>
      <c r="E42" s="134"/>
      <c r="F42" s="348"/>
      <c r="G42" s="325"/>
      <c r="H42" s="127"/>
      <c r="I42" s="127"/>
      <c r="J42" s="127"/>
      <c r="K42" s="127"/>
      <c r="L42" s="127"/>
      <c r="M42" s="127"/>
      <c r="N42" s="127"/>
      <c r="O42" s="127"/>
      <c r="P42" s="127"/>
      <c r="Q42" s="127"/>
      <c r="R42" s="127"/>
      <c r="S42" s="127"/>
      <c r="T42" s="127"/>
      <c r="U42" s="127"/>
      <c r="V42" s="127"/>
      <c r="W42" s="127"/>
      <c r="X42" s="127"/>
      <c r="Y42" s="127"/>
      <c r="Z42" s="127"/>
      <c r="AA42" s="128"/>
      <c r="AB42" s="128"/>
      <c r="AC42" s="128"/>
      <c r="AD42" s="128"/>
      <c r="AE42" s="128"/>
      <c r="AF42" s="128"/>
      <c r="AG42" s="128"/>
      <c r="AH42" s="128"/>
      <c r="AI42" s="128"/>
      <c r="AJ42" s="128"/>
      <c r="AK42" s="128"/>
      <c r="AL42" s="128"/>
      <c r="AM42" s="128"/>
      <c r="AN42" s="128"/>
      <c r="AO42" s="130"/>
      <c r="AP42" s="130"/>
      <c r="AQ42" s="127"/>
      <c r="AR42" s="127"/>
      <c r="AS42" s="127"/>
      <c r="AT42" s="127"/>
      <c r="AU42" s="127"/>
      <c r="AV42" s="127"/>
      <c r="AW42" s="127"/>
      <c r="AX42" s="127"/>
      <c r="AY42" s="127"/>
      <c r="AZ42" s="127"/>
    </row>
    <row r="43" spans="1:52" s="112" customFormat="1" ht="36">
      <c r="A43" s="79" t="s">
        <v>132</v>
      </c>
      <c r="B43" s="142">
        <v>1</v>
      </c>
      <c r="C43" s="131"/>
      <c r="D43" s="307"/>
      <c r="E43" s="134"/>
      <c r="F43" s="348"/>
      <c r="G43" s="325"/>
      <c r="H43" s="127"/>
      <c r="I43" s="127"/>
      <c r="J43" s="127"/>
      <c r="K43" s="127"/>
      <c r="L43" s="127"/>
      <c r="M43" s="127"/>
      <c r="N43" s="127"/>
      <c r="O43" s="127"/>
      <c r="P43" s="127"/>
      <c r="Q43" s="127"/>
      <c r="R43" s="127"/>
      <c r="S43" s="127"/>
      <c r="T43" s="127"/>
      <c r="U43" s="127"/>
      <c r="V43" s="127"/>
      <c r="W43" s="127"/>
      <c r="X43" s="127"/>
      <c r="Y43" s="127"/>
      <c r="Z43" s="127"/>
      <c r="AA43" s="128"/>
      <c r="AB43" s="128"/>
      <c r="AC43" s="128"/>
      <c r="AD43" s="128"/>
      <c r="AE43" s="128"/>
      <c r="AF43" s="128"/>
      <c r="AG43" s="128"/>
      <c r="AH43" s="128"/>
      <c r="AI43" s="128"/>
      <c r="AJ43" s="128"/>
      <c r="AK43" s="128"/>
      <c r="AL43" s="128"/>
      <c r="AM43" s="128"/>
      <c r="AN43" s="128"/>
      <c r="AO43" s="130"/>
      <c r="AP43" s="130"/>
      <c r="AQ43" s="127"/>
      <c r="AR43" s="127"/>
      <c r="AS43" s="127"/>
      <c r="AT43" s="127"/>
      <c r="AU43" s="127"/>
      <c r="AV43" s="127"/>
      <c r="AW43" s="127"/>
      <c r="AX43" s="127"/>
      <c r="AY43" s="127"/>
      <c r="AZ43" s="127"/>
    </row>
    <row r="44" spans="1:52" s="112" customFormat="1" ht="24">
      <c r="A44" s="97" t="s">
        <v>133</v>
      </c>
      <c r="B44" s="159">
        <v>1</v>
      </c>
      <c r="C44" s="131"/>
      <c r="D44" s="310"/>
      <c r="E44" s="135"/>
      <c r="F44" s="348"/>
      <c r="G44" s="327"/>
      <c r="H44" s="127"/>
      <c r="I44" s="127"/>
      <c r="J44" s="127"/>
      <c r="K44" s="127"/>
      <c r="L44" s="127"/>
      <c r="M44" s="127"/>
      <c r="N44" s="127"/>
      <c r="O44" s="127"/>
      <c r="P44" s="127"/>
      <c r="Q44" s="127"/>
      <c r="R44" s="127"/>
      <c r="S44" s="127"/>
      <c r="T44" s="127"/>
      <c r="U44" s="127"/>
      <c r="V44" s="127"/>
      <c r="W44" s="127"/>
      <c r="X44" s="127"/>
      <c r="Y44" s="127"/>
      <c r="Z44" s="127"/>
      <c r="AA44" s="128"/>
      <c r="AB44" s="128"/>
      <c r="AC44" s="128"/>
      <c r="AD44" s="128"/>
      <c r="AE44" s="128"/>
      <c r="AF44" s="128"/>
      <c r="AG44" s="128"/>
      <c r="AH44" s="128"/>
      <c r="AI44" s="128"/>
      <c r="AJ44" s="128"/>
      <c r="AK44" s="128"/>
      <c r="AL44" s="128"/>
      <c r="AM44" s="128"/>
      <c r="AN44" s="128"/>
      <c r="AO44" s="130"/>
      <c r="AP44" s="130"/>
      <c r="AQ44" s="127"/>
      <c r="AR44" s="127"/>
      <c r="AS44" s="127"/>
      <c r="AT44" s="127"/>
      <c r="AU44" s="127"/>
      <c r="AV44" s="127"/>
      <c r="AW44" s="127"/>
      <c r="AX44" s="127"/>
      <c r="AY44" s="127"/>
      <c r="AZ44" s="127"/>
    </row>
    <row r="45" spans="1:52" s="112" customFormat="1" ht="96">
      <c r="A45" s="277" t="s">
        <v>351</v>
      </c>
      <c r="B45" s="278">
        <v>5</v>
      </c>
      <c r="C45" s="279"/>
      <c r="D45" s="313"/>
      <c r="E45" s="280"/>
      <c r="F45" s="348"/>
      <c r="G45" s="330"/>
      <c r="H45" s="127"/>
      <c r="I45" s="127"/>
      <c r="J45" s="127"/>
      <c r="K45" s="127"/>
      <c r="L45" s="127"/>
      <c r="M45" s="127"/>
      <c r="N45" s="127"/>
      <c r="O45" s="127"/>
      <c r="P45" s="127"/>
      <c r="Q45" s="127"/>
      <c r="R45" s="127"/>
      <c r="S45" s="127"/>
      <c r="T45" s="127"/>
      <c r="U45" s="127"/>
      <c r="V45" s="127"/>
      <c r="W45" s="127"/>
      <c r="X45" s="127"/>
      <c r="Y45" s="127"/>
      <c r="Z45" s="127"/>
      <c r="AA45" s="128"/>
      <c r="AB45" s="128"/>
      <c r="AC45" s="128"/>
      <c r="AD45" s="128"/>
      <c r="AE45" s="128"/>
      <c r="AF45" s="128"/>
      <c r="AG45" s="128"/>
      <c r="AH45" s="128"/>
      <c r="AI45" s="128"/>
      <c r="AJ45" s="128"/>
      <c r="AK45" s="128"/>
      <c r="AL45" s="128"/>
      <c r="AM45" s="128"/>
      <c r="AN45" s="128"/>
      <c r="AO45" s="130"/>
      <c r="AP45" s="130"/>
      <c r="AQ45" s="127"/>
      <c r="AR45" s="127"/>
      <c r="AS45" s="127"/>
      <c r="AT45" s="127"/>
      <c r="AU45" s="127"/>
      <c r="AV45" s="127"/>
      <c r="AW45" s="127"/>
      <c r="AX45" s="127"/>
      <c r="AY45" s="127"/>
      <c r="AZ45" s="127"/>
    </row>
    <row r="46" spans="1:52" s="112" customFormat="1" ht="204">
      <c r="A46" s="105" t="s">
        <v>294</v>
      </c>
      <c r="B46" s="153">
        <v>5</v>
      </c>
      <c r="C46" s="131"/>
      <c r="D46" s="311"/>
      <c r="E46" s="132"/>
      <c r="F46" s="348"/>
      <c r="G46" s="329"/>
      <c r="H46" s="127"/>
      <c r="I46" s="127"/>
      <c r="J46" s="127"/>
      <c r="K46" s="127"/>
      <c r="L46" s="127"/>
      <c r="M46" s="127"/>
      <c r="N46" s="127"/>
      <c r="O46" s="127"/>
      <c r="P46" s="127"/>
      <c r="Q46" s="127"/>
      <c r="R46" s="127"/>
      <c r="S46" s="127"/>
      <c r="T46" s="127"/>
      <c r="U46" s="127"/>
      <c r="V46" s="127"/>
      <c r="W46" s="127"/>
      <c r="X46" s="127"/>
      <c r="Y46" s="127"/>
      <c r="Z46" s="127"/>
      <c r="AA46" s="128"/>
      <c r="AB46" s="128"/>
      <c r="AC46" s="128"/>
      <c r="AD46" s="128"/>
      <c r="AE46" s="128"/>
      <c r="AF46" s="128"/>
      <c r="AG46" s="128"/>
      <c r="AH46" s="128"/>
      <c r="AI46" s="128"/>
      <c r="AJ46" s="128"/>
      <c r="AK46" s="128"/>
      <c r="AL46" s="128"/>
      <c r="AM46" s="128"/>
      <c r="AN46" s="128"/>
      <c r="AO46" s="130"/>
      <c r="AP46" s="130"/>
      <c r="AQ46" s="127"/>
      <c r="AR46" s="127"/>
      <c r="AS46" s="127"/>
      <c r="AT46" s="127"/>
      <c r="AU46" s="127"/>
      <c r="AV46" s="127"/>
      <c r="AW46" s="127"/>
      <c r="AX46" s="127"/>
      <c r="AY46" s="127"/>
      <c r="AZ46" s="127"/>
    </row>
    <row r="47" spans="1:52" s="112" customFormat="1" ht="108">
      <c r="A47" s="80" t="s">
        <v>352</v>
      </c>
      <c r="B47" s="151">
        <v>5</v>
      </c>
      <c r="C47" s="131"/>
      <c r="D47" s="307"/>
      <c r="E47" s="134"/>
      <c r="F47" s="348"/>
      <c r="G47" s="325"/>
      <c r="H47" s="127"/>
      <c r="I47" s="127"/>
      <c r="J47" s="127"/>
      <c r="K47" s="127"/>
      <c r="L47" s="127"/>
      <c r="M47" s="127"/>
      <c r="N47" s="127"/>
      <c r="O47" s="127"/>
      <c r="P47" s="127"/>
      <c r="Q47" s="127"/>
      <c r="R47" s="127"/>
      <c r="S47" s="127"/>
      <c r="T47" s="127"/>
      <c r="U47" s="127"/>
      <c r="V47" s="127"/>
      <c r="W47" s="127"/>
      <c r="X47" s="127"/>
      <c r="Y47" s="127"/>
      <c r="Z47" s="127"/>
      <c r="AA47" s="128"/>
      <c r="AB47" s="128"/>
      <c r="AC47" s="128"/>
      <c r="AD47" s="128"/>
      <c r="AE47" s="128"/>
      <c r="AF47" s="128"/>
      <c r="AG47" s="128"/>
      <c r="AH47" s="128"/>
      <c r="AI47" s="128"/>
      <c r="AJ47" s="128"/>
      <c r="AK47" s="128"/>
      <c r="AL47" s="128"/>
      <c r="AM47" s="128"/>
      <c r="AN47" s="128"/>
      <c r="AO47" s="130"/>
      <c r="AP47" s="130"/>
      <c r="AQ47" s="127"/>
      <c r="AR47" s="127"/>
      <c r="AS47" s="127"/>
      <c r="AT47" s="127"/>
      <c r="AU47" s="127"/>
      <c r="AV47" s="127"/>
      <c r="AW47" s="127"/>
      <c r="AX47" s="127"/>
      <c r="AY47" s="127"/>
      <c r="AZ47" s="127"/>
    </row>
    <row r="48" spans="1:52" s="112" customFormat="1" ht="96">
      <c r="A48" s="79" t="s">
        <v>273</v>
      </c>
      <c r="B48" s="158"/>
      <c r="C48" s="202"/>
      <c r="D48" s="309"/>
      <c r="E48" s="208"/>
      <c r="F48" s="350"/>
      <c r="G48" s="331"/>
      <c r="H48" s="127"/>
      <c r="I48" s="127"/>
      <c r="J48" s="127"/>
      <c r="K48" s="127"/>
      <c r="L48" s="127"/>
      <c r="M48" s="127"/>
      <c r="N48" s="127"/>
      <c r="O48" s="127"/>
      <c r="P48" s="127"/>
      <c r="Q48" s="127"/>
      <c r="R48" s="127"/>
      <c r="S48" s="127"/>
      <c r="T48" s="127"/>
      <c r="U48" s="127"/>
      <c r="V48" s="127"/>
      <c r="W48" s="127"/>
      <c r="X48" s="127"/>
      <c r="Y48" s="127"/>
      <c r="Z48" s="127"/>
      <c r="AA48" s="128"/>
      <c r="AB48" s="128"/>
      <c r="AC48" s="128"/>
      <c r="AD48" s="128"/>
      <c r="AE48" s="128"/>
      <c r="AF48" s="128"/>
      <c r="AG48" s="128"/>
      <c r="AH48" s="128"/>
      <c r="AI48" s="128"/>
      <c r="AJ48" s="128"/>
      <c r="AK48" s="128"/>
      <c r="AL48" s="128"/>
      <c r="AM48" s="128"/>
      <c r="AN48" s="128"/>
      <c r="AO48" s="130"/>
      <c r="AP48" s="130"/>
      <c r="AQ48" s="127"/>
      <c r="AR48" s="127"/>
      <c r="AS48" s="127"/>
      <c r="AT48" s="127"/>
      <c r="AU48" s="127"/>
      <c r="AV48" s="127"/>
      <c r="AW48" s="127"/>
      <c r="AX48" s="127"/>
      <c r="AY48" s="127"/>
      <c r="AZ48" s="127"/>
    </row>
    <row r="49" spans="1:52" s="112" customFormat="1" ht="108">
      <c r="A49" s="179" t="s">
        <v>362</v>
      </c>
      <c r="B49" s="217">
        <v>5</v>
      </c>
      <c r="C49" s="244"/>
      <c r="D49" s="310"/>
      <c r="E49" s="135"/>
      <c r="F49" s="348"/>
      <c r="G49" s="327"/>
      <c r="H49" s="127"/>
      <c r="I49" s="127"/>
      <c r="J49" s="127"/>
      <c r="K49" s="127"/>
      <c r="L49" s="127"/>
      <c r="M49" s="127"/>
      <c r="N49" s="127"/>
      <c r="O49" s="127"/>
      <c r="P49" s="127"/>
      <c r="Q49" s="127"/>
      <c r="R49" s="127"/>
      <c r="S49" s="127"/>
      <c r="T49" s="127"/>
      <c r="U49" s="127"/>
      <c r="V49" s="127"/>
      <c r="W49" s="127"/>
      <c r="X49" s="127"/>
      <c r="Y49" s="127"/>
      <c r="Z49" s="127"/>
      <c r="AA49" s="128"/>
      <c r="AB49" s="128"/>
      <c r="AC49" s="128"/>
      <c r="AD49" s="128"/>
      <c r="AE49" s="128"/>
      <c r="AF49" s="128"/>
      <c r="AG49" s="128"/>
      <c r="AH49" s="128"/>
      <c r="AI49" s="128"/>
      <c r="AJ49" s="128"/>
      <c r="AK49" s="128"/>
      <c r="AL49" s="128"/>
      <c r="AM49" s="128"/>
      <c r="AN49" s="128"/>
      <c r="AO49" s="130"/>
      <c r="AP49" s="130"/>
      <c r="AQ49" s="127"/>
      <c r="AR49" s="127"/>
      <c r="AS49" s="127"/>
      <c r="AT49" s="127"/>
      <c r="AU49" s="127"/>
      <c r="AV49" s="127"/>
      <c r="AW49" s="127"/>
      <c r="AX49" s="127"/>
      <c r="AY49" s="127"/>
      <c r="AZ49" s="127"/>
    </row>
    <row r="50" spans="1:52" s="112" customFormat="1" ht="24">
      <c r="A50" s="229" t="s">
        <v>353</v>
      </c>
      <c r="B50" s="245">
        <v>5</v>
      </c>
      <c r="C50" s="222"/>
      <c r="D50" s="308"/>
      <c r="E50" s="223"/>
      <c r="F50" s="348"/>
      <c r="G50" s="325"/>
      <c r="H50" s="127"/>
      <c r="I50" s="127"/>
      <c r="J50" s="127"/>
      <c r="K50" s="127"/>
      <c r="L50" s="127"/>
      <c r="M50" s="127"/>
      <c r="N50" s="127"/>
      <c r="O50" s="127"/>
      <c r="P50" s="127"/>
      <c r="Q50" s="127"/>
      <c r="R50" s="127"/>
      <c r="S50" s="127"/>
      <c r="T50" s="127"/>
      <c r="U50" s="127"/>
      <c r="V50" s="127"/>
      <c r="W50" s="127"/>
      <c r="X50" s="127"/>
      <c r="Y50" s="127"/>
      <c r="Z50" s="127"/>
      <c r="AA50" s="128"/>
      <c r="AB50" s="128"/>
      <c r="AC50" s="128"/>
      <c r="AD50" s="128"/>
      <c r="AE50" s="128"/>
      <c r="AF50" s="128"/>
      <c r="AG50" s="128"/>
      <c r="AH50" s="128"/>
      <c r="AI50" s="128"/>
      <c r="AJ50" s="128"/>
      <c r="AK50" s="128"/>
      <c r="AL50" s="128"/>
      <c r="AM50" s="128"/>
      <c r="AN50" s="128"/>
      <c r="AO50" s="130"/>
      <c r="AP50" s="130"/>
      <c r="AQ50" s="127"/>
      <c r="AR50" s="127"/>
      <c r="AS50" s="127"/>
      <c r="AT50" s="127"/>
      <c r="AU50" s="127"/>
      <c r="AV50" s="127"/>
      <c r="AW50" s="127"/>
      <c r="AX50" s="127"/>
      <c r="AY50" s="127"/>
      <c r="AZ50" s="127"/>
    </row>
    <row r="51" spans="1:52" s="112" customFormat="1" ht="120">
      <c r="A51" s="220" t="s">
        <v>354</v>
      </c>
      <c r="B51" s="153">
        <v>5</v>
      </c>
      <c r="C51" s="131"/>
      <c r="D51" s="311"/>
      <c r="E51" s="132"/>
      <c r="F51" s="348"/>
      <c r="G51" s="329"/>
      <c r="H51" s="127"/>
      <c r="I51" s="127"/>
      <c r="J51" s="127"/>
      <c r="K51" s="127"/>
      <c r="L51" s="127"/>
      <c r="M51" s="127"/>
      <c r="N51" s="127"/>
      <c r="O51" s="127"/>
      <c r="P51" s="127"/>
      <c r="Q51" s="127"/>
      <c r="R51" s="127"/>
      <c r="S51" s="127"/>
      <c r="T51" s="127"/>
      <c r="U51" s="127"/>
      <c r="V51" s="127"/>
      <c r="W51" s="127"/>
      <c r="X51" s="127"/>
      <c r="Y51" s="127"/>
      <c r="Z51" s="127"/>
      <c r="AA51" s="128"/>
      <c r="AB51" s="128"/>
      <c r="AC51" s="128"/>
      <c r="AD51" s="128"/>
      <c r="AE51" s="128"/>
      <c r="AF51" s="128"/>
      <c r="AG51" s="128"/>
      <c r="AH51" s="128"/>
      <c r="AI51" s="128"/>
      <c r="AJ51" s="128"/>
      <c r="AK51" s="128"/>
      <c r="AL51" s="128"/>
      <c r="AM51" s="128"/>
      <c r="AN51" s="128"/>
      <c r="AO51" s="130"/>
      <c r="AP51" s="130"/>
      <c r="AQ51" s="127"/>
      <c r="AR51" s="127"/>
      <c r="AS51" s="127"/>
      <c r="AT51" s="127"/>
      <c r="AU51" s="127"/>
      <c r="AV51" s="127"/>
      <c r="AW51" s="127"/>
      <c r="AX51" s="127"/>
      <c r="AY51" s="127"/>
      <c r="AZ51" s="127"/>
    </row>
    <row r="52" spans="1:52" s="112" customFormat="1">
      <c r="A52" s="80" t="s">
        <v>355</v>
      </c>
      <c r="B52" s="151">
        <v>5</v>
      </c>
      <c r="C52" s="131"/>
      <c r="D52" s="307"/>
      <c r="E52" s="134"/>
      <c r="F52" s="348"/>
      <c r="G52" s="325"/>
      <c r="H52" s="127"/>
      <c r="I52" s="127"/>
      <c r="J52" s="127"/>
      <c r="K52" s="127"/>
      <c r="L52" s="127"/>
      <c r="M52" s="127"/>
      <c r="N52" s="127"/>
      <c r="O52" s="127"/>
      <c r="P52" s="127"/>
      <c r="Q52" s="127"/>
      <c r="R52" s="127"/>
      <c r="S52" s="127"/>
      <c r="T52" s="127"/>
      <c r="U52" s="127"/>
      <c r="V52" s="127"/>
      <c r="W52" s="127"/>
      <c r="X52" s="127"/>
      <c r="Y52" s="127"/>
      <c r="Z52" s="127"/>
      <c r="AA52" s="128"/>
      <c r="AB52" s="128"/>
      <c r="AC52" s="128"/>
      <c r="AD52" s="128"/>
      <c r="AE52" s="128"/>
      <c r="AF52" s="128"/>
      <c r="AG52" s="128"/>
      <c r="AH52" s="128"/>
      <c r="AI52" s="128"/>
      <c r="AJ52" s="128"/>
      <c r="AK52" s="128"/>
      <c r="AL52" s="128"/>
      <c r="AM52" s="128"/>
      <c r="AN52" s="128"/>
      <c r="AO52" s="130"/>
      <c r="AP52" s="130"/>
      <c r="AQ52" s="127"/>
      <c r="AR52" s="127"/>
      <c r="AS52" s="127"/>
      <c r="AT52" s="127"/>
      <c r="AU52" s="127"/>
      <c r="AV52" s="127"/>
      <c r="AW52" s="127"/>
      <c r="AX52" s="127"/>
      <c r="AY52" s="127"/>
      <c r="AZ52" s="127"/>
    </row>
    <row r="53" spans="1:52" s="112" customFormat="1" ht="72">
      <c r="A53" s="79" t="s">
        <v>274</v>
      </c>
      <c r="B53" s="193"/>
      <c r="C53" s="202"/>
      <c r="D53" s="309"/>
      <c r="E53" s="204"/>
      <c r="F53" s="350"/>
      <c r="G53" s="332"/>
      <c r="H53" s="127"/>
      <c r="I53" s="127"/>
      <c r="J53" s="127"/>
      <c r="K53" s="127"/>
      <c r="L53" s="127"/>
      <c r="M53" s="127"/>
      <c r="N53" s="127"/>
      <c r="O53" s="127"/>
      <c r="P53" s="127"/>
      <c r="Q53" s="127"/>
      <c r="R53" s="127"/>
      <c r="S53" s="127"/>
      <c r="T53" s="127"/>
      <c r="U53" s="127"/>
      <c r="V53" s="127"/>
      <c r="W53" s="127"/>
      <c r="X53" s="127"/>
      <c r="Y53" s="127"/>
      <c r="Z53" s="127"/>
      <c r="AA53" s="128"/>
      <c r="AB53" s="128"/>
      <c r="AC53" s="128"/>
      <c r="AD53" s="128"/>
      <c r="AE53" s="128"/>
      <c r="AF53" s="128"/>
      <c r="AG53" s="128"/>
      <c r="AH53" s="128"/>
      <c r="AI53" s="128"/>
      <c r="AJ53" s="128"/>
      <c r="AK53" s="128"/>
      <c r="AL53" s="128"/>
      <c r="AM53" s="128"/>
      <c r="AN53" s="128"/>
      <c r="AO53" s="130"/>
      <c r="AP53" s="130"/>
      <c r="AQ53" s="127"/>
      <c r="AR53" s="127"/>
      <c r="AS53" s="127"/>
      <c r="AT53" s="127"/>
      <c r="AU53" s="127"/>
      <c r="AV53" s="127"/>
      <c r="AW53" s="127"/>
      <c r="AX53" s="127"/>
      <c r="AY53" s="127"/>
      <c r="AZ53" s="127"/>
    </row>
    <row r="54" spans="1:52" s="112" customFormat="1">
      <c r="A54" s="79" t="s">
        <v>134</v>
      </c>
      <c r="B54" s="151">
        <v>5</v>
      </c>
      <c r="C54" s="131"/>
      <c r="D54" s="307"/>
      <c r="E54" s="134"/>
      <c r="F54" s="348"/>
      <c r="G54" s="325"/>
      <c r="H54" s="127"/>
      <c r="I54" s="127"/>
      <c r="J54" s="127"/>
      <c r="K54" s="127"/>
      <c r="L54" s="127"/>
      <c r="M54" s="127"/>
      <c r="N54" s="127"/>
      <c r="O54" s="127"/>
      <c r="P54" s="127"/>
      <c r="Q54" s="127"/>
      <c r="R54" s="127"/>
      <c r="S54" s="127"/>
      <c r="T54" s="127"/>
      <c r="U54" s="127"/>
      <c r="V54" s="127"/>
      <c r="W54" s="127"/>
      <c r="X54" s="127"/>
      <c r="Y54" s="127"/>
      <c r="Z54" s="127"/>
      <c r="AA54" s="128"/>
      <c r="AB54" s="128"/>
      <c r="AC54" s="128"/>
      <c r="AD54" s="128"/>
      <c r="AE54" s="128"/>
      <c r="AF54" s="128"/>
      <c r="AG54" s="128"/>
      <c r="AH54" s="128"/>
      <c r="AI54" s="128"/>
      <c r="AJ54" s="128"/>
      <c r="AK54" s="128"/>
      <c r="AL54" s="128"/>
      <c r="AM54" s="128"/>
      <c r="AN54" s="128"/>
      <c r="AO54" s="130"/>
      <c r="AP54" s="130"/>
      <c r="AQ54" s="127"/>
      <c r="AR54" s="127"/>
      <c r="AS54" s="127"/>
      <c r="AT54" s="127"/>
      <c r="AU54" s="127"/>
      <c r="AV54" s="127"/>
      <c r="AW54" s="127"/>
      <c r="AX54" s="127"/>
      <c r="AY54" s="127"/>
      <c r="AZ54" s="127"/>
    </row>
    <row r="55" spans="1:52" s="112" customFormat="1">
      <c r="A55" s="79" t="s">
        <v>135</v>
      </c>
      <c r="B55" s="151">
        <v>5</v>
      </c>
      <c r="C55" s="131"/>
      <c r="D55" s="307"/>
      <c r="E55" s="134"/>
      <c r="F55" s="348"/>
      <c r="G55" s="325"/>
      <c r="H55" s="127"/>
      <c r="I55" s="127"/>
      <c r="J55" s="127"/>
      <c r="K55" s="127"/>
      <c r="L55" s="127"/>
      <c r="M55" s="127"/>
      <c r="N55" s="127"/>
      <c r="O55" s="127"/>
      <c r="P55" s="127"/>
      <c r="Q55" s="127"/>
      <c r="R55" s="127"/>
      <c r="S55" s="127"/>
      <c r="T55" s="127"/>
      <c r="U55" s="127"/>
      <c r="V55" s="127"/>
      <c r="W55" s="127"/>
      <c r="X55" s="127"/>
      <c r="Y55" s="127"/>
      <c r="Z55" s="127"/>
      <c r="AA55" s="128"/>
      <c r="AB55" s="128"/>
      <c r="AC55" s="128"/>
      <c r="AD55" s="128"/>
      <c r="AE55" s="128"/>
      <c r="AF55" s="128"/>
      <c r="AG55" s="128"/>
      <c r="AH55" s="128"/>
      <c r="AI55" s="128"/>
      <c r="AJ55" s="128"/>
      <c r="AK55" s="128"/>
      <c r="AL55" s="128"/>
      <c r="AM55" s="128"/>
      <c r="AN55" s="128"/>
      <c r="AO55" s="130"/>
      <c r="AP55" s="130"/>
      <c r="AQ55" s="127"/>
      <c r="AR55" s="127"/>
      <c r="AS55" s="127"/>
      <c r="AT55" s="127"/>
      <c r="AU55" s="127"/>
      <c r="AV55" s="127"/>
      <c r="AW55" s="127"/>
      <c r="AX55" s="127"/>
      <c r="AY55" s="127"/>
      <c r="AZ55" s="127"/>
    </row>
    <row r="56" spans="1:52" s="112" customFormat="1">
      <c r="A56" s="97" t="s">
        <v>136</v>
      </c>
      <c r="B56" s="152">
        <v>5</v>
      </c>
      <c r="C56" s="244"/>
      <c r="D56" s="310"/>
      <c r="E56" s="135"/>
      <c r="F56" s="348"/>
      <c r="G56" s="327"/>
      <c r="H56" s="127"/>
      <c r="I56" s="127"/>
      <c r="J56" s="127"/>
      <c r="K56" s="127"/>
      <c r="L56" s="127"/>
      <c r="M56" s="127"/>
      <c r="N56" s="127"/>
      <c r="O56" s="127"/>
      <c r="P56" s="127"/>
      <c r="Q56" s="127"/>
      <c r="R56" s="127"/>
      <c r="S56" s="127"/>
      <c r="T56" s="127"/>
      <c r="U56" s="127"/>
      <c r="V56" s="127"/>
      <c r="W56" s="127"/>
      <c r="X56" s="127"/>
      <c r="Y56" s="127"/>
      <c r="Z56" s="127"/>
      <c r="AA56" s="128"/>
      <c r="AB56" s="128"/>
      <c r="AC56" s="128"/>
      <c r="AD56" s="128"/>
      <c r="AE56" s="128"/>
      <c r="AF56" s="128"/>
      <c r="AG56" s="128"/>
      <c r="AH56" s="128"/>
      <c r="AI56" s="128"/>
      <c r="AJ56" s="128"/>
      <c r="AK56" s="128"/>
      <c r="AL56" s="128"/>
      <c r="AM56" s="128"/>
      <c r="AN56" s="128"/>
      <c r="AO56" s="130"/>
      <c r="AP56" s="130"/>
      <c r="AQ56" s="127"/>
      <c r="AR56" s="127"/>
      <c r="AS56" s="127"/>
      <c r="AT56" s="127"/>
      <c r="AU56" s="127"/>
      <c r="AV56" s="127"/>
      <c r="AW56" s="127"/>
      <c r="AX56" s="127"/>
      <c r="AY56" s="127"/>
      <c r="AZ56" s="127"/>
    </row>
    <row r="57" spans="1:52" s="112" customFormat="1" ht="72">
      <c r="A57" s="225" t="s">
        <v>137</v>
      </c>
      <c r="B57" s="245">
        <v>5</v>
      </c>
      <c r="C57" s="222"/>
      <c r="D57" s="308"/>
      <c r="E57" s="223"/>
      <c r="F57" s="348"/>
      <c r="G57" s="325"/>
      <c r="H57" s="127"/>
      <c r="I57" s="127"/>
      <c r="J57" s="127"/>
      <c r="K57" s="127"/>
      <c r="L57" s="127"/>
      <c r="M57" s="127"/>
      <c r="N57" s="127"/>
      <c r="O57" s="127"/>
      <c r="P57" s="127"/>
      <c r="Q57" s="127"/>
      <c r="R57" s="127"/>
      <c r="S57" s="127"/>
      <c r="T57" s="127"/>
      <c r="U57" s="127"/>
      <c r="V57" s="127"/>
      <c r="W57" s="127"/>
      <c r="X57" s="127"/>
      <c r="Y57" s="127"/>
      <c r="Z57" s="127"/>
      <c r="AA57" s="128"/>
      <c r="AB57" s="128"/>
      <c r="AC57" s="128"/>
      <c r="AD57" s="128"/>
      <c r="AE57" s="128"/>
      <c r="AF57" s="128"/>
      <c r="AG57" s="128"/>
      <c r="AH57" s="128"/>
      <c r="AI57" s="128"/>
      <c r="AJ57" s="128"/>
      <c r="AK57" s="128"/>
      <c r="AL57" s="128"/>
      <c r="AM57" s="128"/>
      <c r="AN57" s="128"/>
      <c r="AO57" s="130"/>
      <c r="AP57" s="130"/>
      <c r="AQ57" s="127"/>
      <c r="AR57" s="127"/>
      <c r="AS57" s="127"/>
      <c r="AT57" s="127"/>
      <c r="AU57" s="127"/>
      <c r="AV57" s="127"/>
      <c r="AW57" s="127"/>
      <c r="AX57" s="127"/>
      <c r="AY57" s="127"/>
      <c r="AZ57" s="127"/>
    </row>
    <row r="58" spans="1:52" s="112" customFormat="1" ht="108">
      <c r="A58" s="83" t="s">
        <v>275</v>
      </c>
      <c r="B58" s="153">
        <v>5</v>
      </c>
      <c r="C58" s="131"/>
      <c r="D58" s="311"/>
      <c r="E58" s="132"/>
      <c r="F58" s="348"/>
      <c r="G58" s="329"/>
      <c r="H58" s="127"/>
      <c r="I58" s="127"/>
      <c r="J58" s="127"/>
      <c r="K58" s="127"/>
      <c r="L58" s="127"/>
      <c r="M58" s="127"/>
      <c r="N58" s="127"/>
      <c r="O58" s="127"/>
      <c r="P58" s="127"/>
      <c r="Q58" s="127"/>
      <c r="R58" s="127"/>
      <c r="S58" s="127"/>
      <c r="T58" s="127"/>
      <c r="U58" s="127"/>
      <c r="V58" s="127"/>
      <c r="W58" s="127"/>
      <c r="X58" s="127"/>
      <c r="Y58" s="127"/>
      <c r="Z58" s="127"/>
      <c r="AA58" s="128"/>
      <c r="AB58" s="128"/>
      <c r="AC58" s="128"/>
      <c r="AD58" s="128"/>
      <c r="AE58" s="128"/>
      <c r="AF58" s="128"/>
      <c r="AG58" s="128"/>
      <c r="AH58" s="128"/>
      <c r="AI58" s="128"/>
      <c r="AJ58" s="128"/>
      <c r="AK58" s="128"/>
      <c r="AL58" s="128"/>
      <c r="AM58" s="128"/>
      <c r="AN58" s="128"/>
      <c r="AO58" s="130"/>
      <c r="AP58" s="130"/>
      <c r="AQ58" s="127"/>
      <c r="AR58" s="127"/>
      <c r="AS58" s="127"/>
      <c r="AT58" s="127"/>
      <c r="AU58" s="127"/>
      <c r="AV58" s="127"/>
      <c r="AW58" s="127"/>
      <c r="AX58" s="127"/>
      <c r="AY58" s="127"/>
      <c r="AZ58" s="127"/>
    </row>
    <row r="59" spans="1:52" s="112" customFormat="1" ht="60">
      <c r="A59" s="79" t="s">
        <v>276</v>
      </c>
      <c r="B59" s="151">
        <v>5</v>
      </c>
      <c r="C59" s="133"/>
      <c r="D59" s="307"/>
      <c r="E59" s="134"/>
      <c r="F59" s="348"/>
      <c r="G59" s="325"/>
      <c r="H59" s="127"/>
      <c r="I59" s="127"/>
      <c r="J59" s="127"/>
      <c r="K59" s="127"/>
      <c r="L59" s="127"/>
      <c r="M59" s="127"/>
      <c r="N59" s="127"/>
      <c r="O59" s="127"/>
      <c r="P59" s="127"/>
      <c r="Q59" s="127"/>
      <c r="R59" s="127"/>
      <c r="S59" s="127"/>
      <c r="T59" s="127"/>
      <c r="U59" s="127"/>
      <c r="V59" s="127"/>
      <c r="W59" s="127"/>
      <c r="X59" s="127"/>
      <c r="Y59" s="127"/>
      <c r="Z59" s="127"/>
      <c r="AA59" s="128"/>
      <c r="AB59" s="128"/>
      <c r="AC59" s="128"/>
      <c r="AD59" s="128"/>
      <c r="AE59" s="128"/>
      <c r="AF59" s="128"/>
      <c r="AG59" s="128"/>
      <c r="AH59" s="128"/>
      <c r="AI59" s="128"/>
      <c r="AJ59" s="128"/>
      <c r="AK59" s="128"/>
      <c r="AL59" s="128"/>
      <c r="AM59" s="128"/>
      <c r="AN59" s="128"/>
      <c r="AO59" s="130"/>
      <c r="AP59" s="130"/>
      <c r="AQ59" s="127"/>
      <c r="AR59" s="127"/>
      <c r="AS59" s="127"/>
      <c r="AT59" s="127"/>
      <c r="AU59" s="127"/>
      <c r="AV59" s="127"/>
      <c r="AW59" s="127"/>
      <c r="AX59" s="127"/>
      <c r="AY59" s="127"/>
      <c r="AZ59" s="127"/>
    </row>
    <row r="60" spans="1:52" s="112" customFormat="1">
      <c r="A60" s="79" t="s">
        <v>138</v>
      </c>
      <c r="B60" s="151">
        <v>5</v>
      </c>
      <c r="C60" s="133"/>
      <c r="D60" s="307"/>
      <c r="E60" s="134"/>
      <c r="F60" s="348"/>
      <c r="G60" s="325"/>
      <c r="H60" s="127"/>
      <c r="I60" s="127"/>
      <c r="J60" s="127"/>
      <c r="K60" s="127"/>
      <c r="L60" s="127"/>
      <c r="M60" s="127"/>
      <c r="N60" s="127"/>
      <c r="O60" s="127"/>
      <c r="P60" s="127"/>
      <c r="Q60" s="127"/>
      <c r="R60" s="127"/>
      <c r="S60" s="127"/>
      <c r="T60" s="127"/>
      <c r="U60" s="127"/>
      <c r="V60" s="127"/>
      <c r="W60" s="127"/>
      <c r="X60" s="127"/>
      <c r="Y60" s="127"/>
      <c r="Z60" s="127"/>
      <c r="AA60" s="128"/>
      <c r="AB60" s="128"/>
      <c r="AC60" s="128"/>
      <c r="AD60" s="128"/>
      <c r="AE60" s="128"/>
      <c r="AF60" s="128"/>
      <c r="AG60" s="128"/>
      <c r="AH60" s="128"/>
      <c r="AI60" s="128"/>
      <c r="AJ60" s="128"/>
      <c r="AK60" s="128"/>
      <c r="AL60" s="128"/>
      <c r="AM60" s="128"/>
      <c r="AN60" s="128"/>
      <c r="AO60" s="130"/>
      <c r="AP60" s="130"/>
      <c r="AQ60" s="127"/>
      <c r="AR60" s="127"/>
      <c r="AS60" s="127"/>
      <c r="AT60" s="127"/>
      <c r="AU60" s="127"/>
      <c r="AV60" s="127"/>
      <c r="AW60" s="127"/>
      <c r="AX60" s="127"/>
      <c r="AY60" s="127"/>
      <c r="AZ60" s="127"/>
    </row>
    <row r="61" spans="1:52" s="112" customFormat="1" ht="24">
      <c r="A61" s="79" t="s">
        <v>139</v>
      </c>
      <c r="B61" s="151">
        <v>5</v>
      </c>
      <c r="C61" s="133"/>
      <c r="D61" s="307"/>
      <c r="E61" s="134"/>
      <c r="F61" s="348"/>
      <c r="G61" s="325"/>
      <c r="H61" s="127"/>
      <c r="I61" s="127"/>
      <c r="J61" s="127"/>
      <c r="K61" s="127"/>
      <c r="L61" s="127"/>
      <c r="M61" s="127"/>
      <c r="N61" s="127"/>
      <c r="O61" s="127"/>
      <c r="P61" s="127"/>
      <c r="Q61" s="127"/>
      <c r="R61" s="127"/>
      <c r="S61" s="127"/>
      <c r="T61" s="127"/>
      <c r="U61" s="127"/>
      <c r="V61" s="127"/>
      <c r="W61" s="127"/>
      <c r="X61" s="127"/>
      <c r="Y61" s="127"/>
      <c r="Z61" s="127"/>
      <c r="AA61" s="128"/>
      <c r="AB61" s="128"/>
      <c r="AC61" s="128"/>
      <c r="AD61" s="128"/>
      <c r="AE61" s="128"/>
      <c r="AF61" s="128"/>
      <c r="AG61" s="128"/>
      <c r="AH61" s="128"/>
      <c r="AI61" s="128"/>
      <c r="AJ61" s="128"/>
      <c r="AK61" s="128"/>
      <c r="AL61" s="128"/>
      <c r="AM61" s="128"/>
      <c r="AN61" s="128"/>
      <c r="AO61" s="130"/>
      <c r="AP61" s="130"/>
      <c r="AQ61" s="127"/>
      <c r="AR61" s="127"/>
      <c r="AS61" s="127"/>
      <c r="AT61" s="127"/>
      <c r="AU61" s="127"/>
      <c r="AV61" s="127"/>
      <c r="AW61" s="127"/>
      <c r="AX61" s="127"/>
      <c r="AY61" s="127"/>
      <c r="AZ61" s="127"/>
    </row>
    <row r="62" spans="1:52" s="112" customFormat="1" ht="36">
      <c r="A62" s="84" t="s">
        <v>140</v>
      </c>
      <c r="B62" s="151">
        <v>5</v>
      </c>
      <c r="C62" s="131"/>
      <c r="D62" s="307"/>
      <c r="E62" s="134"/>
      <c r="F62" s="348"/>
      <c r="G62" s="325"/>
      <c r="H62" s="127"/>
      <c r="I62" s="127"/>
      <c r="J62" s="127"/>
      <c r="K62" s="127"/>
      <c r="L62" s="127"/>
      <c r="M62" s="127"/>
      <c r="N62" s="127"/>
      <c r="O62" s="127"/>
      <c r="P62" s="127"/>
      <c r="Q62" s="127"/>
      <c r="R62" s="127"/>
      <c r="S62" s="127"/>
      <c r="T62" s="127"/>
      <c r="U62" s="127"/>
      <c r="V62" s="127"/>
      <c r="W62" s="127"/>
      <c r="X62" s="127"/>
      <c r="Y62" s="127"/>
      <c r="Z62" s="127"/>
      <c r="AA62" s="128"/>
      <c r="AB62" s="128"/>
      <c r="AC62" s="128"/>
      <c r="AD62" s="128"/>
      <c r="AE62" s="128"/>
      <c r="AF62" s="128"/>
      <c r="AG62" s="128"/>
      <c r="AH62" s="128"/>
      <c r="AI62" s="128"/>
      <c r="AJ62" s="128"/>
      <c r="AK62" s="128"/>
      <c r="AL62" s="128"/>
      <c r="AM62" s="128"/>
      <c r="AN62" s="128"/>
      <c r="AO62" s="130"/>
      <c r="AP62" s="130"/>
      <c r="AQ62" s="127"/>
      <c r="AR62" s="127"/>
      <c r="AS62" s="127"/>
      <c r="AT62" s="127"/>
      <c r="AU62" s="127"/>
      <c r="AV62" s="127"/>
      <c r="AW62" s="127"/>
      <c r="AX62" s="127"/>
      <c r="AY62" s="127"/>
      <c r="AZ62" s="127"/>
    </row>
    <row r="63" spans="1:52" s="113" customFormat="1" ht="28.5">
      <c r="A63" s="175" t="s">
        <v>23</v>
      </c>
      <c r="B63" s="198"/>
      <c r="C63" s="131"/>
      <c r="D63" s="307"/>
      <c r="E63" s="134"/>
      <c r="F63" s="348"/>
      <c r="G63" s="325"/>
      <c r="H63" s="127"/>
      <c r="I63" s="127"/>
      <c r="J63" s="127"/>
      <c r="K63" s="127"/>
      <c r="L63" s="127"/>
      <c r="M63" s="127"/>
      <c r="N63" s="127"/>
      <c r="O63" s="127"/>
      <c r="P63" s="127"/>
      <c r="Q63" s="127"/>
      <c r="R63" s="127"/>
      <c r="S63" s="127"/>
      <c r="T63" s="127"/>
      <c r="U63" s="127"/>
      <c r="V63" s="127"/>
      <c r="W63" s="127"/>
      <c r="X63" s="127"/>
      <c r="Y63" s="127"/>
      <c r="Z63" s="127"/>
      <c r="AA63" s="128"/>
      <c r="AB63" s="128"/>
      <c r="AC63" s="128"/>
      <c r="AD63" s="128"/>
      <c r="AE63" s="128"/>
      <c r="AF63" s="128"/>
      <c r="AG63" s="128"/>
      <c r="AH63" s="128"/>
      <c r="AI63" s="128"/>
      <c r="AJ63" s="128"/>
      <c r="AK63" s="128"/>
      <c r="AL63" s="128"/>
      <c r="AM63" s="128"/>
      <c r="AN63" s="128"/>
      <c r="AO63" s="130"/>
      <c r="AP63" s="130"/>
      <c r="AQ63" s="127"/>
      <c r="AR63" s="127"/>
      <c r="AS63" s="127"/>
      <c r="AT63" s="127"/>
      <c r="AU63" s="127"/>
      <c r="AV63" s="127"/>
      <c r="AW63" s="127"/>
      <c r="AX63" s="127"/>
      <c r="AY63" s="127"/>
      <c r="AZ63" s="127"/>
    </row>
    <row r="64" spans="1:52" s="113" customFormat="1" ht="204">
      <c r="A64" s="80" t="s">
        <v>376</v>
      </c>
      <c r="B64" s="143">
        <v>2</v>
      </c>
      <c r="C64" s="131"/>
      <c r="D64" s="307"/>
      <c r="E64" s="134"/>
      <c r="F64" s="348"/>
      <c r="G64" s="325"/>
      <c r="H64" s="127"/>
      <c r="I64" s="127"/>
      <c r="J64" s="127"/>
      <c r="K64" s="127"/>
      <c r="L64" s="127"/>
      <c r="M64" s="127"/>
      <c r="N64" s="127"/>
      <c r="O64" s="127"/>
      <c r="P64" s="127"/>
      <c r="Q64" s="127"/>
      <c r="R64" s="127"/>
      <c r="S64" s="127"/>
      <c r="T64" s="127"/>
      <c r="U64" s="127"/>
      <c r="V64" s="127"/>
      <c r="W64" s="127"/>
      <c r="X64" s="127"/>
      <c r="Y64" s="127"/>
      <c r="Z64" s="127"/>
      <c r="AA64" s="128"/>
      <c r="AB64" s="128"/>
      <c r="AC64" s="128"/>
      <c r="AD64" s="128"/>
      <c r="AE64" s="128"/>
      <c r="AF64" s="128"/>
      <c r="AG64" s="128"/>
      <c r="AH64" s="128"/>
      <c r="AI64" s="128"/>
      <c r="AJ64" s="128"/>
      <c r="AK64" s="128"/>
      <c r="AL64" s="128"/>
      <c r="AM64" s="128"/>
      <c r="AN64" s="128"/>
      <c r="AO64" s="130"/>
      <c r="AP64" s="130"/>
      <c r="AQ64" s="127"/>
      <c r="AR64" s="127"/>
      <c r="AS64" s="127"/>
      <c r="AT64" s="127"/>
      <c r="AU64" s="127"/>
      <c r="AV64" s="127"/>
      <c r="AW64" s="127"/>
      <c r="AX64" s="127"/>
      <c r="AY64" s="127"/>
      <c r="AZ64" s="127"/>
    </row>
    <row r="65" spans="1:52" s="112" customFormat="1" ht="48">
      <c r="A65" s="80" t="s">
        <v>356</v>
      </c>
      <c r="B65" s="143">
        <v>2</v>
      </c>
      <c r="C65" s="131"/>
      <c r="D65" s="307"/>
      <c r="E65" s="134"/>
      <c r="F65" s="348"/>
      <c r="G65" s="325"/>
      <c r="H65" s="127"/>
      <c r="I65" s="127"/>
      <c r="J65" s="127"/>
      <c r="K65" s="127"/>
      <c r="L65" s="127"/>
      <c r="M65" s="127"/>
      <c r="N65" s="127"/>
      <c r="O65" s="127"/>
      <c r="P65" s="127"/>
      <c r="Q65" s="127"/>
      <c r="R65" s="127"/>
      <c r="S65" s="127"/>
      <c r="T65" s="127"/>
      <c r="U65" s="127"/>
      <c r="V65" s="127"/>
      <c r="W65" s="127"/>
      <c r="X65" s="127"/>
      <c r="Y65" s="127"/>
      <c r="Z65" s="127"/>
      <c r="AA65" s="128"/>
      <c r="AB65" s="128"/>
      <c r="AC65" s="128"/>
      <c r="AD65" s="128"/>
      <c r="AE65" s="128"/>
      <c r="AF65" s="128"/>
      <c r="AG65" s="128"/>
      <c r="AH65" s="128"/>
      <c r="AI65" s="128"/>
      <c r="AJ65" s="128"/>
      <c r="AK65" s="128"/>
      <c r="AL65" s="128"/>
      <c r="AM65" s="128"/>
      <c r="AN65" s="128"/>
      <c r="AO65" s="130"/>
      <c r="AP65" s="130"/>
      <c r="AQ65" s="127"/>
      <c r="AR65" s="127"/>
      <c r="AS65" s="127"/>
      <c r="AT65" s="127"/>
      <c r="AU65" s="127"/>
      <c r="AV65" s="127"/>
      <c r="AW65" s="127"/>
      <c r="AX65" s="127"/>
      <c r="AY65" s="127"/>
      <c r="AZ65" s="127"/>
    </row>
    <row r="66" spans="1:52" s="112" customFormat="1" ht="36">
      <c r="A66" s="79" t="s">
        <v>141</v>
      </c>
      <c r="B66" s="143">
        <v>2</v>
      </c>
      <c r="C66" s="131"/>
      <c r="D66" s="307"/>
      <c r="E66" s="134"/>
      <c r="F66" s="348"/>
      <c r="G66" s="325"/>
      <c r="H66" s="127"/>
      <c r="I66" s="127"/>
      <c r="J66" s="127"/>
      <c r="K66" s="127"/>
      <c r="L66" s="127"/>
      <c r="M66" s="127"/>
      <c r="N66" s="127"/>
      <c r="O66" s="127"/>
      <c r="P66" s="127"/>
      <c r="Q66" s="127"/>
      <c r="R66" s="127"/>
      <c r="S66" s="127"/>
      <c r="T66" s="127"/>
      <c r="U66" s="127"/>
      <c r="V66" s="127"/>
      <c r="W66" s="127"/>
      <c r="X66" s="127"/>
      <c r="Y66" s="127"/>
      <c r="Z66" s="127"/>
      <c r="AA66" s="128"/>
      <c r="AB66" s="128"/>
      <c r="AC66" s="128"/>
      <c r="AD66" s="128"/>
      <c r="AE66" s="128"/>
      <c r="AF66" s="128"/>
      <c r="AG66" s="128"/>
      <c r="AH66" s="128"/>
      <c r="AI66" s="128"/>
      <c r="AJ66" s="128"/>
      <c r="AK66" s="128"/>
      <c r="AL66" s="128"/>
      <c r="AM66" s="128"/>
      <c r="AN66" s="128"/>
      <c r="AO66" s="130"/>
      <c r="AP66" s="130"/>
      <c r="AQ66" s="127"/>
      <c r="AR66" s="127"/>
      <c r="AS66" s="127"/>
      <c r="AT66" s="127"/>
      <c r="AU66" s="127"/>
      <c r="AV66" s="127"/>
      <c r="AW66" s="127"/>
      <c r="AX66" s="127"/>
      <c r="AY66" s="127"/>
      <c r="AZ66" s="127"/>
    </row>
    <row r="67" spans="1:52" s="112" customFormat="1" ht="36">
      <c r="A67" s="84" t="s">
        <v>142</v>
      </c>
      <c r="B67" s="143">
        <v>2</v>
      </c>
      <c r="C67" s="131"/>
      <c r="D67" s="307"/>
      <c r="E67" s="134"/>
      <c r="F67" s="348"/>
      <c r="G67" s="325"/>
      <c r="H67" s="127"/>
      <c r="I67" s="127"/>
      <c r="J67" s="127"/>
      <c r="K67" s="127"/>
      <c r="L67" s="127"/>
      <c r="M67" s="127"/>
      <c r="N67" s="127"/>
      <c r="O67" s="127"/>
      <c r="P67" s="127"/>
      <c r="Q67" s="127"/>
      <c r="R67" s="127"/>
      <c r="S67" s="127"/>
      <c r="T67" s="127"/>
      <c r="U67" s="127"/>
      <c r="V67" s="127"/>
      <c r="W67" s="127"/>
      <c r="X67" s="127"/>
      <c r="Y67" s="127"/>
      <c r="Z67" s="127"/>
      <c r="AA67" s="128"/>
      <c r="AB67" s="128"/>
      <c r="AC67" s="128"/>
      <c r="AD67" s="128"/>
      <c r="AE67" s="128"/>
      <c r="AF67" s="128"/>
      <c r="AG67" s="128"/>
      <c r="AH67" s="128"/>
      <c r="AI67" s="128"/>
      <c r="AJ67" s="128"/>
      <c r="AK67" s="128"/>
      <c r="AL67" s="128"/>
      <c r="AM67" s="128"/>
      <c r="AN67" s="128"/>
      <c r="AO67" s="130"/>
      <c r="AP67" s="130"/>
      <c r="AQ67" s="127"/>
      <c r="AR67" s="127"/>
      <c r="AS67" s="127"/>
      <c r="AT67" s="127"/>
      <c r="AU67" s="127"/>
      <c r="AV67" s="127"/>
      <c r="AW67" s="127"/>
      <c r="AX67" s="127"/>
      <c r="AY67" s="127"/>
      <c r="AZ67" s="127"/>
    </row>
    <row r="68" spans="1:52" s="112" customFormat="1" ht="28.5">
      <c r="A68" s="175" t="s">
        <v>79</v>
      </c>
      <c r="B68" s="188"/>
      <c r="C68" s="133"/>
      <c r="D68" s="307"/>
      <c r="E68" s="134"/>
      <c r="F68" s="348"/>
      <c r="G68" s="325"/>
      <c r="H68" s="127"/>
      <c r="I68" s="127"/>
      <c r="J68" s="127"/>
      <c r="K68" s="127"/>
      <c r="L68" s="127"/>
      <c r="M68" s="127"/>
      <c r="N68" s="127"/>
      <c r="O68" s="127"/>
      <c r="P68" s="127"/>
      <c r="Q68" s="127"/>
      <c r="R68" s="127"/>
      <c r="S68" s="127"/>
      <c r="T68" s="127"/>
      <c r="U68" s="127"/>
      <c r="V68" s="127"/>
      <c r="W68" s="127"/>
      <c r="X68" s="127"/>
      <c r="Y68" s="127"/>
      <c r="Z68" s="127"/>
      <c r="AA68" s="128"/>
      <c r="AB68" s="128"/>
      <c r="AC68" s="128"/>
      <c r="AD68" s="128"/>
      <c r="AE68" s="128"/>
      <c r="AF68" s="128"/>
      <c r="AG68" s="128"/>
      <c r="AH68" s="128"/>
      <c r="AI68" s="128"/>
      <c r="AJ68" s="128"/>
      <c r="AK68" s="128"/>
      <c r="AL68" s="128"/>
      <c r="AM68" s="128"/>
      <c r="AN68" s="128"/>
      <c r="AO68" s="130"/>
      <c r="AP68" s="130"/>
      <c r="AQ68" s="127"/>
      <c r="AR68" s="127"/>
      <c r="AS68" s="127"/>
      <c r="AT68" s="127"/>
      <c r="AU68" s="127"/>
      <c r="AV68" s="127"/>
      <c r="AW68" s="127"/>
      <c r="AX68" s="127"/>
      <c r="AY68" s="127"/>
      <c r="AZ68" s="127"/>
    </row>
    <row r="69" spans="1:52" s="112" customFormat="1" ht="24">
      <c r="A69" s="79" t="s">
        <v>143</v>
      </c>
      <c r="B69" s="143">
        <v>2</v>
      </c>
      <c r="C69" s="131"/>
      <c r="D69" s="307"/>
      <c r="E69" s="134"/>
      <c r="F69" s="348"/>
      <c r="G69" s="325"/>
      <c r="H69" s="127"/>
      <c r="I69" s="127"/>
      <c r="J69" s="127"/>
      <c r="K69" s="127"/>
      <c r="L69" s="127"/>
      <c r="M69" s="127"/>
      <c r="N69" s="127"/>
      <c r="O69" s="127"/>
      <c r="P69" s="127"/>
      <c r="Q69" s="127"/>
      <c r="R69" s="127"/>
      <c r="S69" s="127"/>
      <c r="T69" s="127"/>
      <c r="U69" s="127"/>
      <c r="V69" s="127"/>
      <c r="W69" s="127"/>
      <c r="X69" s="127"/>
      <c r="Y69" s="127"/>
      <c r="Z69" s="127"/>
      <c r="AA69" s="128"/>
      <c r="AB69" s="128"/>
      <c r="AC69" s="128"/>
      <c r="AD69" s="128"/>
      <c r="AE69" s="128"/>
      <c r="AF69" s="128"/>
      <c r="AG69" s="128"/>
      <c r="AH69" s="128"/>
      <c r="AI69" s="128"/>
      <c r="AJ69" s="128"/>
      <c r="AK69" s="128"/>
      <c r="AL69" s="128"/>
      <c r="AM69" s="128"/>
      <c r="AN69" s="128"/>
      <c r="AO69" s="130"/>
      <c r="AP69" s="130"/>
      <c r="AQ69" s="127"/>
      <c r="AR69" s="127"/>
      <c r="AS69" s="127"/>
      <c r="AT69" s="127"/>
      <c r="AU69" s="127"/>
      <c r="AV69" s="127"/>
      <c r="AW69" s="127"/>
      <c r="AX69" s="127"/>
      <c r="AY69" s="127"/>
      <c r="AZ69" s="127"/>
    </row>
    <row r="70" spans="1:52" s="112" customFormat="1" ht="24">
      <c r="A70" s="79" t="s">
        <v>144</v>
      </c>
      <c r="B70" s="143">
        <v>2</v>
      </c>
      <c r="C70" s="131"/>
      <c r="D70" s="307"/>
      <c r="E70" s="134"/>
      <c r="F70" s="348"/>
      <c r="G70" s="325"/>
      <c r="H70" s="127"/>
      <c r="I70" s="127"/>
      <c r="J70" s="127"/>
      <c r="K70" s="127"/>
      <c r="L70" s="127"/>
      <c r="M70" s="127"/>
      <c r="N70" s="127"/>
      <c r="O70" s="127"/>
      <c r="P70" s="127"/>
      <c r="Q70" s="127"/>
      <c r="R70" s="127"/>
      <c r="S70" s="127"/>
      <c r="T70" s="127"/>
      <c r="U70" s="127"/>
      <c r="V70" s="127"/>
      <c r="W70" s="127"/>
      <c r="X70" s="127"/>
      <c r="Y70" s="127"/>
      <c r="Z70" s="127"/>
      <c r="AA70" s="128"/>
      <c r="AB70" s="128"/>
      <c r="AC70" s="128"/>
      <c r="AD70" s="128"/>
      <c r="AE70" s="128"/>
      <c r="AF70" s="128"/>
      <c r="AG70" s="128"/>
      <c r="AH70" s="128"/>
      <c r="AI70" s="128"/>
      <c r="AJ70" s="128"/>
      <c r="AK70" s="128"/>
      <c r="AL70" s="128"/>
      <c r="AM70" s="128"/>
      <c r="AN70" s="128"/>
      <c r="AO70" s="130"/>
      <c r="AP70" s="130"/>
      <c r="AQ70" s="127"/>
      <c r="AR70" s="127"/>
      <c r="AS70" s="127"/>
      <c r="AT70" s="127"/>
      <c r="AU70" s="127"/>
      <c r="AV70" s="127"/>
      <c r="AW70" s="127"/>
      <c r="AX70" s="127"/>
      <c r="AY70" s="127"/>
      <c r="AZ70" s="127"/>
    </row>
    <row r="71" spans="1:52" s="112" customFormat="1" ht="48">
      <c r="A71" s="84" t="s">
        <v>145</v>
      </c>
      <c r="B71" s="143">
        <v>2</v>
      </c>
      <c r="C71" s="131"/>
      <c r="D71" s="307"/>
      <c r="E71" s="134"/>
      <c r="F71" s="348"/>
      <c r="G71" s="325"/>
      <c r="H71" s="127"/>
      <c r="I71" s="127"/>
      <c r="J71" s="127"/>
      <c r="K71" s="127"/>
      <c r="L71" s="127"/>
      <c r="M71" s="127"/>
      <c r="N71" s="127"/>
      <c r="O71" s="127"/>
      <c r="P71" s="127"/>
      <c r="Q71" s="127"/>
      <c r="R71" s="127"/>
      <c r="S71" s="127"/>
      <c r="T71" s="127"/>
      <c r="U71" s="127"/>
      <c r="V71" s="127"/>
      <c r="W71" s="127"/>
      <c r="X71" s="127"/>
      <c r="Y71" s="127"/>
      <c r="Z71" s="127"/>
      <c r="AA71" s="128"/>
      <c r="AB71" s="128"/>
      <c r="AC71" s="128"/>
      <c r="AD71" s="128"/>
      <c r="AE71" s="128"/>
      <c r="AF71" s="128"/>
      <c r="AG71" s="128"/>
      <c r="AH71" s="128"/>
      <c r="AI71" s="128"/>
      <c r="AJ71" s="128"/>
      <c r="AK71" s="128"/>
      <c r="AL71" s="128"/>
      <c r="AM71" s="128"/>
      <c r="AN71" s="128"/>
      <c r="AO71" s="130"/>
      <c r="AP71" s="130"/>
      <c r="AQ71" s="127"/>
      <c r="AR71" s="127"/>
      <c r="AS71" s="127"/>
      <c r="AT71" s="127"/>
      <c r="AU71" s="127"/>
      <c r="AV71" s="127"/>
      <c r="AW71" s="127"/>
      <c r="AX71" s="127"/>
      <c r="AY71" s="127"/>
      <c r="AZ71" s="127"/>
    </row>
    <row r="72" spans="1:52" s="112" customFormat="1" ht="60">
      <c r="A72" s="79" t="s">
        <v>295</v>
      </c>
      <c r="B72" s="143">
        <v>2</v>
      </c>
      <c r="C72" s="131"/>
      <c r="D72" s="307"/>
      <c r="E72" s="134"/>
      <c r="F72" s="348"/>
      <c r="G72" s="325"/>
      <c r="H72" s="127"/>
      <c r="I72" s="127"/>
      <c r="J72" s="127"/>
      <c r="K72" s="127"/>
      <c r="L72" s="127"/>
      <c r="M72" s="127"/>
      <c r="N72" s="127"/>
      <c r="O72" s="127"/>
      <c r="P72" s="127"/>
      <c r="Q72" s="127"/>
      <c r="R72" s="127"/>
      <c r="S72" s="127"/>
      <c r="T72" s="127"/>
      <c r="U72" s="127"/>
      <c r="V72" s="127"/>
      <c r="W72" s="127"/>
      <c r="X72" s="127"/>
      <c r="Y72" s="127"/>
      <c r="Z72" s="127"/>
      <c r="AA72" s="128"/>
      <c r="AB72" s="128"/>
      <c r="AC72" s="128"/>
      <c r="AD72" s="128"/>
      <c r="AE72" s="128"/>
      <c r="AF72" s="128"/>
      <c r="AG72" s="128"/>
      <c r="AH72" s="128"/>
      <c r="AI72" s="128"/>
      <c r="AJ72" s="128"/>
      <c r="AK72" s="128"/>
      <c r="AL72" s="128"/>
      <c r="AM72" s="128"/>
      <c r="AN72" s="128"/>
      <c r="AO72" s="130"/>
      <c r="AP72" s="130"/>
      <c r="AQ72" s="127"/>
      <c r="AR72" s="127"/>
      <c r="AS72" s="127"/>
      <c r="AT72" s="127"/>
      <c r="AU72" s="127"/>
      <c r="AV72" s="127"/>
      <c r="AW72" s="127"/>
      <c r="AX72" s="127"/>
      <c r="AY72" s="127"/>
      <c r="AZ72" s="127"/>
    </row>
    <row r="73" spans="1:52" s="126" customFormat="1" ht="120">
      <c r="A73" s="84" t="s">
        <v>277</v>
      </c>
      <c r="B73" s="143">
        <v>2</v>
      </c>
      <c r="C73" s="131"/>
      <c r="D73" s="307"/>
      <c r="E73" s="134"/>
      <c r="F73" s="348"/>
      <c r="G73" s="325"/>
      <c r="H73" s="127"/>
      <c r="I73" s="127"/>
      <c r="J73" s="127"/>
      <c r="K73" s="127"/>
      <c r="L73" s="127"/>
      <c r="M73" s="127"/>
      <c r="N73" s="127"/>
      <c r="O73" s="127"/>
      <c r="P73" s="127"/>
      <c r="Q73" s="127"/>
      <c r="R73" s="127"/>
      <c r="S73" s="127"/>
      <c r="T73" s="127"/>
      <c r="U73" s="127"/>
      <c r="V73" s="127"/>
      <c r="W73" s="127"/>
      <c r="X73" s="127"/>
      <c r="Y73" s="127"/>
      <c r="Z73" s="127"/>
      <c r="AA73" s="128"/>
      <c r="AB73" s="128"/>
      <c r="AC73" s="128"/>
      <c r="AD73" s="128"/>
      <c r="AE73" s="128"/>
      <c r="AF73" s="128"/>
      <c r="AG73" s="128"/>
      <c r="AH73" s="128"/>
      <c r="AI73" s="128"/>
      <c r="AJ73" s="128"/>
      <c r="AK73" s="128"/>
      <c r="AL73" s="128"/>
      <c r="AM73" s="128"/>
      <c r="AN73" s="128"/>
      <c r="AO73" s="130"/>
      <c r="AP73" s="130"/>
      <c r="AQ73" s="127"/>
      <c r="AR73" s="127"/>
      <c r="AS73" s="127"/>
      <c r="AT73" s="127"/>
      <c r="AU73" s="127"/>
      <c r="AV73" s="127"/>
      <c r="AW73" s="127"/>
      <c r="AX73" s="127"/>
      <c r="AY73" s="127"/>
      <c r="AZ73" s="127"/>
    </row>
    <row r="74" spans="1:52" s="112" customFormat="1" ht="36">
      <c r="A74" s="84" t="s">
        <v>146</v>
      </c>
      <c r="B74" s="143">
        <v>2</v>
      </c>
      <c r="C74" s="131"/>
      <c r="D74" s="307"/>
      <c r="E74" s="134"/>
      <c r="F74" s="348"/>
      <c r="G74" s="325"/>
      <c r="H74" s="127"/>
      <c r="I74" s="127"/>
      <c r="J74" s="127"/>
      <c r="K74" s="127"/>
      <c r="L74" s="127"/>
      <c r="M74" s="127"/>
      <c r="N74" s="127"/>
      <c r="O74" s="127"/>
      <c r="P74" s="127"/>
      <c r="Q74" s="127"/>
      <c r="R74" s="127"/>
      <c r="S74" s="127"/>
      <c r="T74" s="127"/>
      <c r="U74" s="127"/>
      <c r="V74" s="127"/>
      <c r="W74" s="127"/>
      <c r="X74" s="127"/>
      <c r="Y74" s="127"/>
      <c r="Z74" s="127"/>
      <c r="AA74" s="128"/>
      <c r="AB74" s="128"/>
      <c r="AC74" s="128"/>
      <c r="AD74" s="128"/>
      <c r="AE74" s="128"/>
      <c r="AF74" s="128"/>
      <c r="AG74" s="128"/>
      <c r="AH74" s="128"/>
      <c r="AI74" s="128"/>
      <c r="AJ74" s="128"/>
      <c r="AK74" s="128"/>
      <c r="AL74" s="128"/>
      <c r="AM74" s="128"/>
      <c r="AN74" s="128"/>
      <c r="AO74" s="130"/>
      <c r="AP74" s="130"/>
      <c r="AQ74" s="127"/>
      <c r="AR74" s="127"/>
      <c r="AS74" s="127"/>
      <c r="AT74" s="127"/>
      <c r="AU74" s="127"/>
      <c r="AV74" s="127"/>
      <c r="AW74" s="127"/>
      <c r="AX74" s="127"/>
      <c r="AY74" s="127"/>
      <c r="AZ74" s="127"/>
    </row>
    <row r="75" spans="1:52" s="112" customFormat="1">
      <c r="A75" s="173" t="s">
        <v>24</v>
      </c>
      <c r="B75" s="187"/>
      <c r="C75" s="203"/>
      <c r="D75" s="312"/>
      <c r="E75" s="209"/>
      <c r="F75" s="348"/>
      <c r="G75" s="328"/>
      <c r="H75" s="127"/>
      <c r="I75" s="127"/>
      <c r="J75" s="127"/>
      <c r="K75" s="127"/>
      <c r="L75" s="127"/>
      <c r="M75" s="127"/>
      <c r="N75" s="127"/>
      <c r="O75" s="127"/>
      <c r="P75" s="127"/>
      <c r="Q75" s="127"/>
      <c r="R75" s="127"/>
      <c r="S75" s="127"/>
      <c r="T75" s="127"/>
      <c r="U75" s="127"/>
      <c r="V75" s="127"/>
      <c r="W75" s="127"/>
      <c r="X75" s="127"/>
      <c r="Y75" s="127"/>
      <c r="Z75" s="127"/>
      <c r="AA75" s="128"/>
      <c r="AB75" s="128"/>
      <c r="AC75" s="128"/>
      <c r="AD75" s="128"/>
      <c r="AE75" s="128"/>
      <c r="AF75" s="128"/>
      <c r="AG75" s="128"/>
      <c r="AH75" s="128"/>
      <c r="AI75" s="128"/>
      <c r="AJ75" s="128"/>
      <c r="AK75" s="128"/>
      <c r="AL75" s="128"/>
      <c r="AM75" s="128"/>
      <c r="AN75" s="128"/>
      <c r="AO75" s="130"/>
      <c r="AP75" s="130"/>
      <c r="AQ75" s="127"/>
      <c r="AR75" s="127"/>
      <c r="AS75" s="127"/>
      <c r="AT75" s="127"/>
      <c r="AU75" s="127"/>
      <c r="AV75" s="127"/>
      <c r="AW75" s="127"/>
      <c r="AX75" s="127"/>
      <c r="AY75" s="127"/>
      <c r="AZ75" s="127"/>
    </row>
    <row r="76" spans="1:52" s="112" customFormat="1" ht="228">
      <c r="A76" s="79" t="s">
        <v>278</v>
      </c>
      <c r="B76" s="148">
        <v>3</v>
      </c>
      <c r="C76" s="222"/>
      <c r="D76" s="307"/>
      <c r="E76" s="134"/>
      <c r="F76" s="348"/>
      <c r="G76" s="325"/>
      <c r="H76" s="127"/>
      <c r="I76" s="127"/>
      <c r="J76" s="127"/>
      <c r="K76" s="127"/>
      <c r="L76" s="127"/>
      <c r="M76" s="127"/>
      <c r="N76" s="127"/>
      <c r="O76" s="127"/>
      <c r="P76" s="127"/>
      <c r="Q76" s="127"/>
      <c r="R76" s="127"/>
      <c r="S76" s="127"/>
      <c r="T76" s="127"/>
      <c r="U76" s="127"/>
      <c r="V76" s="127"/>
      <c r="W76" s="127"/>
      <c r="X76" s="127"/>
      <c r="Y76" s="127"/>
      <c r="Z76" s="127"/>
      <c r="AA76" s="128"/>
      <c r="AB76" s="128"/>
      <c r="AC76" s="128"/>
      <c r="AD76" s="128"/>
      <c r="AE76" s="128"/>
      <c r="AF76" s="128"/>
      <c r="AG76" s="128"/>
      <c r="AH76" s="128"/>
      <c r="AI76" s="128"/>
      <c r="AJ76" s="128"/>
      <c r="AK76" s="128"/>
      <c r="AL76" s="128"/>
      <c r="AM76" s="128"/>
      <c r="AN76" s="128"/>
      <c r="AO76" s="130"/>
      <c r="AP76" s="130"/>
      <c r="AQ76" s="127"/>
      <c r="AR76" s="127"/>
      <c r="AS76" s="127"/>
      <c r="AT76" s="127"/>
      <c r="AU76" s="127"/>
      <c r="AV76" s="127"/>
      <c r="AW76" s="127"/>
      <c r="AX76" s="127"/>
      <c r="AY76" s="127"/>
      <c r="AZ76" s="127"/>
    </row>
    <row r="77" spans="1:52" s="112" customFormat="1" ht="72">
      <c r="A77" s="96" t="s">
        <v>263</v>
      </c>
      <c r="B77" s="148">
        <v>3</v>
      </c>
      <c r="C77" s="222"/>
      <c r="D77" s="307"/>
      <c r="E77" s="134"/>
      <c r="F77" s="348"/>
      <c r="G77" s="325"/>
      <c r="H77" s="127"/>
      <c r="I77" s="127"/>
      <c r="J77" s="127"/>
      <c r="K77" s="127"/>
      <c r="L77" s="127"/>
      <c r="M77" s="127"/>
      <c r="N77" s="127"/>
      <c r="O77" s="127"/>
      <c r="P77" s="127"/>
      <c r="Q77" s="127"/>
      <c r="R77" s="127"/>
      <c r="S77" s="127"/>
      <c r="T77" s="127"/>
      <c r="U77" s="127"/>
      <c r="V77" s="127"/>
      <c r="W77" s="127"/>
      <c r="X77" s="127"/>
      <c r="Y77" s="127"/>
      <c r="Z77" s="127"/>
      <c r="AA77" s="128"/>
      <c r="AB77" s="128"/>
      <c r="AC77" s="128"/>
      <c r="AD77" s="128"/>
      <c r="AE77" s="128"/>
      <c r="AF77" s="128"/>
      <c r="AG77" s="128"/>
      <c r="AH77" s="128"/>
      <c r="AI77" s="128"/>
      <c r="AJ77" s="128"/>
      <c r="AK77" s="128"/>
      <c r="AL77" s="128"/>
      <c r="AM77" s="128"/>
      <c r="AN77" s="128"/>
      <c r="AO77" s="130"/>
      <c r="AP77" s="130"/>
      <c r="AQ77" s="127"/>
      <c r="AR77" s="127"/>
      <c r="AS77" s="127"/>
      <c r="AT77" s="127"/>
      <c r="AU77" s="127"/>
      <c r="AV77" s="127"/>
      <c r="AW77" s="127"/>
      <c r="AX77" s="127"/>
      <c r="AY77" s="127"/>
      <c r="AZ77" s="127"/>
    </row>
    <row r="78" spans="1:52" s="112" customFormat="1" ht="132">
      <c r="A78" s="104" t="s">
        <v>296</v>
      </c>
      <c r="B78" s="148">
        <v>3</v>
      </c>
      <c r="C78" s="222"/>
      <c r="D78" s="307"/>
      <c r="E78" s="134"/>
      <c r="F78" s="348"/>
      <c r="G78" s="325"/>
      <c r="H78" s="127"/>
      <c r="I78" s="127"/>
      <c r="J78" s="127"/>
      <c r="K78" s="127"/>
      <c r="L78" s="127"/>
      <c r="M78" s="127"/>
      <c r="N78" s="127"/>
      <c r="O78" s="127"/>
      <c r="P78" s="127"/>
      <c r="Q78" s="127"/>
      <c r="R78" s="127"/>
      <c r="S78" s="127"/>
      <c r="T78" s="127"/>
      <c r="U78" s="127"/>
      <c r="V78" s="127"/>
      <c r="W78" s="127"/>
      <c r="X78" s="127"/>
      <c r="Y78" s="127"/>
      <c r="Z78" s="127"/>
      <c r="AA78" s="128"/>
      <c r="AB78" s="128"/>
      <c r="AC78" s="128"/>
      <c r="AD78" s="128"/>
      <c r="AE78" s="128"/>
      <c r="AF78" s="128"/>
      <c r="AG78" s="128"/>
      <c r="AH78" s="128"/>
      <c r="AI78" s="128"/>
      <c r="AJ78" s="128"/>
      <c r="AK78" s="128"/>
      <c r="AL78" s="128"/>
      <c r="AM78" s="128"/>
      <c r="AN78" s="128"/>
      <c r="AO78" s="130"/>
      <c r="AP78" s="130"/>
      <c r="AQ78" s="127"/>
      <c r="AR78" s="127"/>
      <c r="AS78" s="127"/>
      <c r="AT78" s="127"/>
      <c r="AU78" s="127"/>
      <c r="AV78" s="127"/>
      <c r="AW78" s="127"/>
      <c r="AX78" s="127"/>
      <c r="AY78" s="127"/>
      <c r="AZ78" s="127"/>
    </row>
    <row r="79" spans="1:52" s="112" customFormat="1" ht="36">
      <c r="A79" s="96" t="s">
        <v>147</v>
      </c>
      <c r="B79" s="148">
        <v>3</v>
      </c>
      <c r="C79" s="222"/>
      <c r="D79" s="307"/>
      <c r="E79" s="134"/>
      <c r="F79" s="348"/>
      <c r="G79" s="325"/>
      <c r="H79" s="127"/>
      <c r="I79" s="127"/>
      <c r="J79" s="127"/>
      <c r="K79" s="127"/>
      <c r="L79" s="127"/>
      <c r="M79" s="127"/>
      <c r="N79" s="127"/>
      <c r="O79" s="127"/>
      <c r="P79" s="127"/>
      <c r="Q79" s="127"/>
      <c r="R79" s="127"/>
      <c r="S79" s="127"/>
      <c r="T79" s="127"/>
      <c r="U79" s="127"/>
      <c r="V79" s="127"/>
      <c r="W79" s="127"/>
      <c r="X79" s="127"/>
      <c r="Y79" s="127"/>
      <c r="Z79" s="127"/>
      <c r="AA79" s="128"/>
      <c r="AB79" s="128"/>
      <c r="AC79" s="128"/>
      <c r="AD79" s="128"/>
      <c r="AE79" s="128"/>
      <c r="AF79" s="128"/>
      <c r="AG79" s="128"/>
      <c r="AH79" s="128"/>
      <c r="AI79" s="128"/>
      <c r="AJ79" s="128"/>
      <c r="AK79" s="128"/>
      <c r="AL79" s="128"/>
      <c r="AM79" s="128"/>
      <c r="AN79" s="128"/>
      <c r="AO79" s="130"/>
      <c r="AP79" s="130"/>
      <c r="AQ79" s="127"/>
      <c r="AR79" s="127"/>
      <c r="AS79" s="127"/>
      <c r="AT79" s="127"/>
      <c r="AU79" s="127"/>
      <c r="AV79" s="127"/>
      <c r="AW79" s="127"/>
      <c r="AX79" s="127"/>
      <c r="AY79" s="127"/>
      <c r="AZ79" s="127"/>
    </row>
    <row r="80" spans="1:52" s="112" customFormat="1" ht="216">
      <c r="A80" s="96" t="s">
        <v>297</v>
      </c>
      <c r="B80" s="148">
        <v>3</v>
      </c>
      <c r="C80" s="222"/>
      <c r="D80" s="307"/>
      <c r="E80" s="134"/>
      <c r="F80" s="348"/>
      <c r="G80" s="325"/>
      <c r="H80" s="127"/>
      <c r="I80" s="127"/>
      <c r="J80" s="127"/>
      <c r="K80" s="127"/>
      <c r="L80" s="127"/>
      <c r="M80" s="127"/>
      <c r="N80" s="127"/>
      <c r="O80" s="127"/>
      <c r="P80" s="127"/>
      <c r="Q80" s="127"/>
      <c r="R80" s="127"/>
      <c r="S80" s="127"/>
      <c r="T80" s="127"/>
      <c r="U80" s="127"/>
      <c r="V80" s="127"/>
      <c r="W80" s="127"/>
      <c r="X80" s="127"/>
      <c r="Y80" s="127"/>
      <c r="Z80" s="127"/>
      <c r="AA80" s="128"/>
      <c r="AB80" s="128"/>
      <c r="AC80" s="128"/>
      <c r="AD80" s="128"/>
      <c r="AE80" s="128"/>
      <c r="AF80" s="128"/>
      <c r="AG80" s="128"/>
      <c r="AH80" s="128"/>
      <c r="AI80" s="128"/>
      <c r="AJ80" s="128"/>
      <c r="AK80" s="128"/>
      <c r="AL80" s="128"/>
      <c r="AM80" s="128"/>
      <c r="AN80" s="128"/>
      <c r="AO80" s="130"/>
      <c r="AP80" s="130"/>
      <c r="AQ80" s="127"/>
      <c r="AR80" s="127"/>
      <c r="AS80" s="127"/>
      <c r="AT80" s="127"/>
      <c r="AU80" s="127"/>
      <c r="AV80" s="127"/>
      <c r="AW80" s="127"/>
      <c r="AX80" s="127"/>
      <c r="AY80" s="127"/>
      <c r="AZ80" s="127"/>
    </row>
    <row r="81" spans="1:52" s="112" customFormat="1" ht="24">
      <c r="A81" s="125" t="s">
        <v>148</v>
      </c>
      <c r="B81" s="197">
        <v>3</v>
      </c>
      <c r="C81" s="222"/>
      <c r="D81" s="310"/>
      <c r="E81" s="135"/>
      <c r="F81" s="348"/>
      <c r="G81" s="327"/>
      <c r="H81" s="127"/>
      <c r="I81" s="127"/>
      <c r="J81" s="127"/>
      <c r="K81" s="127"/>
      <c r="L81" s="127"/>
      <c r="M81" s="127"/>
      <c r="N81" s="127"/>
      <c r="O81" s="127"/>
      <c r="P81" s="127"/>
      <c r="Q81" s="127"/>
      <c r="R81" s="127"/>
      <c r="S81" s="127"/>
      <c r="T81" s="127"/>
      <c r="U81" s="127"/>
      <c r="V81" s="127"/>
      <c r="W81" s="127"/>
      <c r="X81" s="127"/>
      <c r="Y81" s="127"/>
      <c r="Z81" s="127"/>
      <c r="AA81" s="128"/>
      <c r="AB81" s="128"/>
      <c r="AC81" s="128"/>
      <c r="AD81" s="128"/>
      <c r="AE81" s="128"/>
      <c r="AF81" s="128"/>
      <c r="AG81" s="128"/>
      <c r="AH81" s="128"/>
      <c r="AI81" s="128"/>
      <c r="AJ81" s="128"/>
      <c r="AK81" s="128"/>
      <c r="AL81" s="128"/>
      <c r="AM81" s="128"/>
      <c r="AN81" s="128"/>
      <c r="AO81" s="130"/>
      <c r="AP81" s="130"/>
      <c r="AQ81" s="127"/>
      <c r="AR81" s="127"/>
      <c r="AS81" s="127"/>
      <c r="AT81" s="127"/>
      <c r="AU81" s="127"/>
      <c r="AV81" s="127"/>
      <c r="AW81" s="127"/>
      <c r="AX81" s="127"/>
      <c r="AY81" s="127"/>
      <c r="AZ81" s="127"/>
    </row>
    <row r="82" spans="1:52" s="112" customFormat="1" ht="24">
      <c r="A82" s="246" t="s">
        <v>149</v>
      </c>
      <c r="B82" s="247">
        <v>3</v>
      </c>
      <c r="C82" s="222"/>
      <c r="D82" s="308"/>
      <c r="E82" s="223"/>
      <c r="F82" s="348"/>
      <c r="G82" s="325"/>
      <c r="H82" s="127"/>
      <c r="I82" s="127"/>
      <c r="J82" s="127"/>
      <c r="K82" s="127"/>
      <c r="L82" s="127"/>
      <c r="M82" s="127"/>
      <c r="N82" s="127"/>
      <c r="O82" s="127"/>
      <c r="P82" s="127"/>
      <c r="Q82" s="127"/>
      <c r="R82" s="127"/>
      <c r="S82" s="127"/>
      <c r="T82" s="127"/>
      <c r="U82" s="127"/>
      <c r="V82" s="127"/>
      <c r="W82" s="127"/>
      <c r="X82" s="127"/>
      <c r="Y82" s="127"/>
      <c r="Z82" s="127"/>
      <c r="AA82" s="128"/>
      <c r="AB82" s="128"/>
      <c r="AC82" s="128"/>
      <c r="AD82" s="128"/>
      <c r="AE82" s="128"/>
      <c r="AF82" s="128"/>
      <c r="AG82" s="128"/>
      <c r="AH82" s="128"/>
      <c r="AI82" s="128"/>
      <c r="AJ82" s="128"/>
      <c r="AK82" s="128"/>
      <c r="AL82" s="128"/>
      <c r="AM82" s="128"/>
      <c r="AN82" s="128"/>
      <c r="AO82" s="130"/>
      <c r="AP82" s="130"/>
      <c r="AQ82" s="127"/>
      <c r="AR82" s="127"/>
      <c r="AS82" s="127"/>
      <c r="AT82" s="127"/>
      <c r="AU82" s="127"/>
      <c r="AV82" s="127"/>
      <c r="AW82" s="127"/>
      <c r="AX82" s="127"/>
      <c r="AY82" s="127"/>
      <c r="AZ82" s="127"/>
    </row>
    <row r="83" spans="1:52" s="112" customFormat="1">
      <c r="A83" s="176" t="s">
        <v>150</v>
      </c>
      <c r="B83" s="154">
        <v>3</v>
      </c>
      <c r="C83" s="222"/>
      <c r="D83" s="311"/>
      <c r="E83" s="132"/>
      <c r="F83" s="348"/>
      <c r="G83" s="329"/>
      <c r="H83" s="127"/>
      <c r="I83" s="127"/>
      <c r="J83" s="127"/>
      <c r="K83" s="127"/>
      <c r="L83" s="127"/>
      <c r="M83" s="127"/>
      <c r="N83" s="127"/>
      <c r="O83" s="127"/>
      <c r="P83" s="127"/>
      <c r="Q83" s="127"/>
      <c r="R83" s="127"/>
      <c r="S83" s="127"/>
      <c r="T83" s="127"/>
      <c r="U83" s="127"/>
      <c r="V83" s="127"/>
      <c r="W83" s="127"/>
      <c r="X83" s="127"/>
      <c r="Y83" s="127"/>
      <c r="Z83" s="127"/>
      <c r="AA83" s="128"/>
      <c r="AB83" s="128"/>
      <c r="AC83" s="128"/>
      <c r="AD83" s="128"/>
      <c r="AE83" s="128"/>
      <c r="AF83" s="128"/>
      <c r="AG83" s="128"/>
      <c r="AH83" s="128"/>
      <c r="AI83" s="128"/>
      <c r="AJ83" s="128"/>
      <c r="AK83" s="128"/>
      <c r="AL83" s="128"/>
      <c r="AM83" s="128"/>
      <c r="AN83" s="128"/>
      <c r="AO83" s="130"/>
      <c r="AP83" s="130"/>
      <c r="AQ83" s="127"/>
      <c r="AR83" s="127"/>
      <c r="AS83" s="127"/>
      <c r="AT83" s="127"/>
      <c r="AU83" s="127"/>
      <c r="AV83" s="127"/>
      <c r="AW83" s="127"/>
      <c r="AX83" s="127"/>
      <c r="AY83" s="127"/>
      <c r="AZ83" s="127"/>
    </row>
    <row r="84" spans="1:52" s="112" customFormat="1" ht="24">
      <c r="A84" s="101" t="s">
        <v>151</v>
      </c>
      <c r="B84" s="148">
        <v>3</v>
      </c>
      <c r="C84" s="222"/>
      <c r="D84" s="307"/>
      <c r="E84" s="134"/>
      <c r="F84" s="348"/>
      <c r="G84" s="325"/>
      <c r="H84" s="127"/>
      <c r="I84" s="127"/>
      <c r="J84" s="127"/>
      <c r="K84" s="127"/>
      <c r="L84" s="127"/>
      <c r="M84" s="127"/>
      <c r="N84" s="127"/>
      <c r="O84" s="127"/>
      <c r="P84" s="127"/>
      <c r="Q84" s="127"/>
      <c r="R84" s="127"/>
      <c r="S84" s="127"/>
      <c r="T84" s="127"/>
      <c r="U84" s="127"/>
      <c r="V84" s="127"/>
      <c r="W84" s="127"/>
      <c r="X84" s="127"/>
      <c r="Y84" s="127"/>
      <c r="Z84" s="127"/>
      <c r="AA84" s="128"/>
      <c r="AB84" s="128"/>
      <c r="AC84" s="128"/>
      <c r="AD84" s="128"/>
      <c r="AE84" s="128"/>
      <c r="AF84" s="128"/>
      <c r="AG84" s="128"/>
      <c r="AH84" s="128"/>
      <c r="AI84" s="128"/>
      <c r="AJ84" s="128"/>
      <c r="AK84" s="128"/>
      <c r="AL84" s="128"/>
      <c r="AM84" s="128"/>
      <c r="AN84" s="128"/>
      <c r="AO84" s="130"/>
      <c r="AP84" s="130"/>
      <c r="AQ84" s="127"/>
      <c r="AR84" s="127"/>
      <c r="AS84" s="127"/>
      <c r="AT84" s="127"/>
      <c r="AU84" s="127"/>
      <c r="AV84" s="127"/>
      <c r="AW84" s="127"/>
      <c r="AX84" s="127"/>
      <c r="AY84" s="127"/>
      <c r="AZ84" s="127"/>
    </row>
    <row r="85" spans="1:52" s="112" customFormat="1" ht="24">
      <c r="A85" s="246" t="s">
        <v>357</v>
      </c>
      <c r="B85" s="239">
        <v>3</v>
      </c>
      <c r="C85" s="222"/>
      <c r="D85" s="308"/>
      <c r="E85" s="223"/>
      <c r="F85" s="348"/>
      <c r="G85" s="333"/>
      <c r="H85" s="127"/>
      <c r="I85" s="127"/>
      <c r="J85" s="127"/>
      <c r="K85" s="127"/>
      <c r="L85" s="127"/>
      <c r="M85" s="127"/>
      <c r="N85" s="127"/>
      <c r="O85" s="127"/>
      <c r="P85" s="127"/>
      <c r="Q85" s="127"/>
      <c r="R85" s="127"/>
      <c r="S85" s="127"/>
      <c r="T85" s="127"/>
      <c r="U85" s="127"/>
      <c r="V85" s="127"/>
      <c r="W85" s="127"/>
      <c r="X85" s="127"/>
      <c r="Y85" s="127"/>
      <c r="Z85" s="127"/>
      <c r="AA85" s="128"/>
      <c r="AB85" s="128"/>
      <c r="AC85" s="128"/>
      <c r="AD85" s="128"/>
      <c r="AE85" s="128"/>
      <c r="AF85" s="128"/>
      <c r="AG85" s="128"/>
      <c r="AH85" s="128"/>
      <c r="AI85" s="128"/>
      <c r="AJ85" s="128"/>
      <c r="AK85" s="128"/>
      <c r="AL85" s="128"/>
      <c r="AM85" s="128"/>
      <c r="AN85" s="128"/>
      <c r="AO85" s="130"/>
      <c r="AP85" s="130"/>
      <c r="AQ85" s="127"/>
      <c r="AR85" s="127"/>
      <c r="AS85" s="127"/>
      <c r="AT85" s="127"/>
      <c r="AU85" s="127"/>
      <c r="AV85" s="127"/>
      <c r="AW85" s="127"/>
      <c r="AX85" s="127"/>
      <c r="AY85" s="127"/>
      <c r="AZ85" s="127"/>
    </row>
    <row r="86" spans="1:52" s="112" customFormat="1">
      <c r="A86" s="225" t="s">
        <v>319</v>
      </c>
      <c r="B86" s="243">
        <v>6</v>
      </c>
      <c r="C86" s="131"/>
      <c r="D86" s="308"/>
      <c r="E86" s="223"/>
      <c r="F86" s="348"/>
      <c r="G86" s="325"/>
      <c r="H86" s="127"/>
      <c r="I86" s="127"/>
      <c r="J86" s="127"/>
      <c r="K86" s="127"/>
      <c r="L86" s="127"/>
      <c r="M86" s="127"/>
      <c r="N86" s="127"/>
      <c r="O86" s="127"/>
      <c r="P86" s="127"/>
      <c r="Q86" s="127"/>
      <c r="R86" s="127"/>
      <c r="S86" s="127"/>
      <c r="T86" s="127"/>
      <c r="U86" s="127"/>
      <c r="V86" s="127"/>
      <c r="W86" s="127"/>
      <c r="X86" s="127"/>
      <c r="Y86" s="127"/>
      <c r="Z86" s="127"/>
      <c r="AA86" s="128"/>
      <c r="AB86" s="128"/>
      <c r="AC86" s="128"/>
      <c r="AD86" s="128"/>
      <c r="AE86" s="128"/>
      <c r="AF86" s="128"/>
      <c r="AG86" s="128"/>
      <c r="AH86" s="128"/>
      <c r="AI86" s="128"/>
      <c r="AJ86" s="128"/>
      <c r="AK86" s="128"/>
      <c r="AL86" s="128"/>
      <c r="AM86" s="128"/>
      <c r="AN86" s="128"/>
      <c r="AO86" s="130"/>
      <c r="AP86" s="130"/>
      <c r="AQ86" s="127"/>
      <c r="AR86" s="127"/>
      <c r="AS86" s="127"/>
      <c r="AT86" s="127"/>
      <c r="AU86" s="127"/>
      <c r="AV86" s="127"/>
      <c r="AW86" s="127"/>
      <c r="AX86" s="127"/>
      <c r="AY86" s="127"/>
      <c r="AZ86" s="127"/>
    </row>
    <row r="87" spans="1:52" s="112" customFormat="1">
      <c r="A87" s="225" t="s">
        <v>152</v>
      </c>
      <c r="B87" s="243">
        <v>6</v>
      </c>
      <c r="C87" s="131"/>
      <c r="D87" s="308"/>
      <c r="E87" s="223"/>
      <c r="F87" s="348"/>
      <c r="G87" s="325"/>
      <c r="H87" s="127"/>
      <c r="I87" s="127"/>
      <c r="J87" s="127"/>
      <c r="K87" s="127"/>
      <c r="L87" s="127"/>
      <c r="M87" s="127"/>
      <c r="N87" s="127"/>
      <c r="O87" s="127"/>
      <c r="P87" s="127"/>
      <c r="Q87" s="127"/>
      <c r="R87" s="127"/>
      <c r="S87" s="127"/>
      <c r="T87" s="127"/>
      <c r="U87" s="127"/>
      <c r="V87" s="127"/>
      <c r="W87" s="127"/>
      <c r="X87" s="127"/>
      <c r="Y87" s="127"/>
      <c r="Z87" s="127"/>
      <c r="AA87" s="128"/>
      <c r="AB87" s="128"/>
      <c r="AC87" s="128"/>
      <c r="AD87" s="128"/>
      <c r="AE87" s="128"/>
      <c r="AF87" s="128"/>
      <c r="AG87" s="128"/>
      <c r="AH87" s="128"/>
      <c r="AI87" s="128"/>
      <c r="AJ87" s="128"/>
      <c r="AK87" s="128"/>
      <c r="AL87" s="128"/>
      <c r="AM87" s="128"/>
      <c r="AN87" s="128"/>
      <c r="AO87" s="130"/>
      <c r="AP87" s="130"/>
      <c r="AQ87" s="127"/>
      <c r="AR87" s="127"/>
      <c r="AS87" s="127"/>
      <c r="AT87" s="127"/>
      <c r="AU87" s="127"/>
      <c r="AV87" s="127"/>
      <c r="AW87" s="127"/>
      <c r="AX87" s="127"/>
      <c r="AY87" s="127"/>
      <c r="AZ87" s="127"/>
    </row>
    <row r="88" spans="1:52" s="112" customFormat="1">
      <c r="A88" s="225" t="s">
        <v>153</v>
      </c>
      <c r="B88" s="243">
        <v>6</v>
      </c>
      <c r="C88" s="131"/>
      <c r="D88" s="308"/>
      <c r="E88" s="223"/>
      <c r="F88" s="348"/>
      <c r="G88" s="325"/>
      <c r="H88" s="127"/>
      <c r="I88" s="127"/>
      <c r="J88" s="127"/>
      <c r="K88" s="127"/>
      <c r="L88" s="127"/>
      <c r="M88" s="127"/>
      <c r="N88" s="127"/>
      <c r="O88" s="127"/>
      <c r="P88" s="127"/>
      <c r="Q88" s="127"/>
      <c r="R88" s="127"/>
      <c r="S88" s="127"/>
      <c r="T88" s="127"/>
      <c r="U88" s="127"/>
      <c r="V88" s="127"/>
      <c r="W88" s="127"/>
      <c r="X88" s="127"/>
      <c r="Y88" s="127"/>
      <c r="Z88" s="127"/>
      <c r="AA88" s="128"/>
      <c r="AB88" s="128"/>
      <c r="AC88" s="128"/>
      <c r="AD88" s="128"/>
      <c r="AE88" s="128"/>
      <c r="AF88" s="128"/>
      <c r="AG88" s="128"/>
      <c r="AH88" s="128"/>
      <c r="AI88" s="128"/>
      <c r="AJ88" s="128"/>
      <c r="AK88" s="128"/>
      <c r="AL88" s="128"/>
      <c r="AM88" s="128"/>
      <c r="AN88" s="128"/>
      <c r="AO88" s="130"/>
      <c r="AP88" s="130"/>
      <c r="AQ88" s="127"/>
      <c r="AR88" s="127"/>
      <c r="AS88" s="127"/>
      <c r="AT88" s="127"/>
      <c r="AU88" s="127"/>
      <c r="AV88" s="127"/>
      <c r="AW88" s="127"/>
      <c r="AX88" s="127"/>
      <c r="AY88" s="127"/>
      <c r="AZ88" s="127"/>
    </row>
    <row r="89" spans="1:52" s="112" customFormat="1" ht="24">
      <c r="A89" s="225" t="s">
        <v>154</v>
      </c>
      <c r="B89" s="243">
        <v>6</v>
      </c>
      <c r="C89" s="131"/>
      <c r="D89" s="308"/>
      <c r="E89" s="223"/>
      <c r="F89" s="348"/>
      <c r="G89" s="325"/>
      <c r="H89" s="127"/>
      <c r="I89" s="127"/>
      <c r="J89" s="127"/>
      <c r="K89" s="127"/>
      <c r="L89" s="127"/>
      <c r="M89" s="127"/>
      <c r="N89" s="127"/>
      <c r="O89" s="127"/>
      <c r="P89" s="127"/>
      <c r="Q89" s="127"/>
      <c r="R89" s="127"/>
      <c r="S89" s="127"/>
      <c r="T89" s="127"/>
      <c r="U89" s="127"/>
      <c r="V89" s="127"/>
      <c r="W89" s="127"/>
      <c r="X89" s="127"/>
      <c r="Y89" s="127"/>
      <c r="Z89" s="127"/>
      <c r="AA89" s="128"/>
      <c r="AB89" s="128"/>
      <c r="AC89" s="128"/>
      <c r="AD89" s="128"/>
      <c r="AE89" s="128"/>
      <c r="AF89" s="128"/>
      <c r="AG89" s="128"/>
      <c r="AH89" s="128"/>
      <c r="AI89" s="128"/>
      <c r="AJ89" s="128"/>
      <c r="AK89" s="128"/>
      <c r="AL89" s="128"/>
      <c r="AM89" s="128"/>
      <c r="AN89" s="128"/>
      <c r="AO89" s="130"/>
      <c r="AP89" s="130"/>
      <c r="AQ89" s="127"/>
      <c r="AR89" s="127"/>
      <c r="AS89" s="127"/>
      <c r="AT89" s="127"/>
      <c r="AU89" s="127"/>
      <c r="AV89" s="127"/>
      <c r="AW89" s="127"/>
      <c r="AX89" s="127"/>
      <c r="AY89" s="127"/>
      <c r="AZ89" s="127"/>
    </row>
    <row r="90" spans="1:52" s="112" customFormat="1">
      <c r="A90" s="225" t="s">
        <v>155</v>
      </c>
      <c r="B90" s="243">
        <v>6</v>
      </c>
      <c r="C90" s="131"/>
      <c r="D90" s="308"/>
      <c r="E90" s="223"/>
      <c r="F90" s="348"/>
      <c r="G90" s="325"/>
      <c r="H90" s="127"/>
      <c r="I90" s="127"/>
      <c r="J90" s="127"/>
      <c r="K90" s="127"/>
      <c r="L90" s="127"/>
      <c r="M90" s="127"/>
      <c r="N90" s="127"/>
      <c r="O90" s="127"/>
      <c r="P90" s="127"/>
      <c r="Q90" s="127"/>
      <c r="R90" s="127"/>
      <c r="S90" s="127"/>
      <c r="T90" s="127"/>
      <c r="U90" s="127"/>
      <c r="V90" s="127"/>
      <c r="W90" s="127"/>
      <c r="X90" s="127"/>
      <c r="Y90" s="127"/>
      <c r="Z90" s="127"/>
      <c r="AA90" s="128"/>
      <c r="AB90" s="128"/>
      <c r="AC90" s="128"/>
      <c r="AD90" s="128"/>
      <c r="AE90" s="128"/>
      <c r="AF90" s="128"/>
      <c r="AG90" s="128"/>
      <c r="AH90" s="128"/>
      <c r="AI90" s="128"/>
      <c r="AJ90" s="128"/>
      <c r="AK90" s="128"/>
      <c r="AL90" s="128"/>
      <c r="AM90" s="128"/>
      <c r="AN90" s="128"/>
      <c r="AO90" s="130"/>
      <c r="AP90" s="130"/>
      <c r="AQ90" s="127"/>
      <c r="AR90" s="127"/>
      <c r="AS90" s="127"/>
      <c r="AT90" s="127"/>
      <c r="AU90" s="127"/>
      <c r="AV90" s="127"/>
      <c r="AW90" s="127"/>
      <c r="AX90" s="127"/>
      <c r="AY90" s="127"/>
      <c r="AZ90" s="127"/>
    </row>
    <row r="91" spans="1:52" s="112" customFormat="1" ht="72">
      <c r="A91" s="229" t="s">
        <v>363</v>
      </c>
      <c r="B91" s="248">
        <v>6</v>
      </c>
      <c r="C91" s="131"/>
      <c r="D91" s="308"/>
      <c r="E91" s="223"/>
      <c r="F91" s="348"/>
      <c r="G91" s="325"/>
      <c r="H91" s="127"/>
      <c r="I91" s="127"/>
      <c r="J91" s="127"/>
      <c r="K91" s="127"/>
      <c r="L91" s="127"/>
      <c r="M91" s="127"/>
      <c r="N91" s="127"/>
      <c r="O91" s="127"/>
      <c r="P91" s="127"/>
      <c r="Q91" s="127"/>
      <c r="R91" s="127"/>
      <c r="S91" s="127"/>
      <c r="T91" s="127"/>
      <c r="U91" s="127"/>
      <c r="V91" s="127"/>
      <c r="W91" s="127"/>
      <c r="X91" s="127"/>
      <c r="Y91" s="127"/>
      <c r="Z91" s="127"/>
      <c r="AA91" s="128"/>
      <c r="AB91" s="128"/>
      <c r="AC91" s="128"/>
      <c r="AD91" s="128"/>
      <c r="AE91" s="128"/>
      <c r="AF91" s="128"/>
      <c r="AG91" s="128"/>
      <c r="AH91" s="128"/>
      <c r="AI91" s="128"/>
      <c r="AJ91" s="128"/>
      <c r="AK91" s="128"/>
      <c r="AL91" s="128"/>
      <c r="AM91" s="128"/>
      <c r="AN91" s="128"/>
      <c r="AO91" s="130"/>
      <c r="AP91" s="130"/>
      <c r="AQ91" s="127"/>
      <c r="AR91" s="127"/>
      <c r="AS91" s="127"/>
      <c r="AT91" s="127"/>
      <c r="AU91" s="127"/>
      <c r="AV91" s="127"/>
      <c r="AW91" s="127"/>
      <c r="AX91" s="127"/>
      <c r="AY91" s="127"/>
      <c r="AZ91" s="127"/>
    </row>
    <row r="92" spans="1:52" s="112" customFormat="1" ht="156">
      <c r="A92" s="124" t="s">
        <v>358</v>
      </c>
      <c r="B92" s="148">
        <v>3</v>
      </c>
      <c r="C92" s="222"/>
      <c r="D92" s="307"/>
      <c r="E92" s="134"/>
      <c r="F92" s="348"/>
      <c r="G92" s="325"/>
      <c r="H92" s="127"/>
      <c r="I92" s="127"/>
      <c r="J92" s="127"/>
      <c r="K92" s="127"/>
      <c r="L92" s="127"/>
      <c r="M92" s="127"/>
      <c r="N92" s="127"/>
      <c r="O92" s="127"/>
      <c r="P92" s="127"/>
      <c r="Q92" s="127"/>
      <c r="R92" s="127"/>
      <c r="S92" s="127"/>
      <c r="T92" s="127"/>
      <c r="U92" s="127"/>
      <c r="V92" s="127"/>
      <c r="W92" s="127"/>
      <c r="X92" s="127"/>
      <c r="Y92" s="127"/>
      <c r="Z92" s="127"/>
      <c r="AA92" s="128"/>
      <c r="AB92" s="128"/>
      <c r="AC92" s="128"/>
      <c r="AD92" s="128"/>
      <c r="AE92" s="128"/>
      <c r="AF92" s="128"/>
      <c r="AG92" s="128"/>
      <c r="AH92" s="128"/>
      <c r="AI92" s="128"/>
      <c r="AJ92" s="128"/>
      <c r="AK92" s="128"/>
      <c r="AL92" s="128"/>
      <c r="AM92" s="128"/>
      <c r="AN92" s="128"/>
      <c r="AO92" s="130"/>
      <c r="AP92" s="130"/>
      <c r="AQ92" s="127"/>
      <c r="AR92" s="127"/>
      <c r="AS92" s="127"/>
      <c r="AT92" s="127"/>
      <c r="AU92" s="127"/>
      <c r="AV92" s="127"/>
      <c r="AW92" s="127"/>
      <c r="AX92" s="127"/>
      <c r="AY92" s="127"/>
      <c r="AZ92" s="127"/>
    </row>
    <row r="93" spans="1:52" s="112" customFormat="1" ht="24">
      <c r="A93" s="100" t="s">
        <v>298</v>
      </c>
      <c r="B93" s="158"/>
      <c r="C93" s="204"/>
      <c r="D93" s="309"/>
      <c r="E93" s="204"/>
      <c r="F93" s="350"/>
      <c r="G93" s="332"/>
      <c r="H93" s="127"/>
      <c r="I93" s="127"/>
      <c r="J93" s="127"/>
      <c r="K93" s="127"/>
      <c r="L93" s="127"/>
      <c r="M93" s="127"/>
      <c r="N93" s="127"/>
      <c r="O93" s="127"/>
      <c r="P93" s="127"/>
      <c r="Q93" s="127"/>
      <c r="R93" s="127"/>
      <c r="S93" s="127"/>
      <c r="T93" s="127"/>
      <c r="U93" s="127"/>
      <c r="V93" s="127"/>
      <c r="W93" s="127"/>
      <c r="X93" s="127"/>
      <c r="Y93" s="127"/>
      <c r="Z93" s="127"/>
      <c r="AA93" s="128"/>
      <c r="AB93" s="128"/>
      <c r="AC93" s="128"/>
      <c r="AD93" s="128"/>
      <c r="AE93" s="128"/>
      <c r="AF93" s="128"/>
      <c r="AG93" s="128"/>
      <c r="AH93" s="128"/>
      <c r="AI93" s="128"/>
      <c r="AJ93" s="128"/>
      <c r="AK93" s="128"/>
      <c r="AL93" s="128"/>
      <c r="AM93" s="128"/>
      <c r="AN93" s="128"/>
      <c r="AO93" s="130"/>
      <c r="AP93" s="130"/>
      <c r="AQ93" s="127"/>
      <c r="AR93" s="127"/>
      <c r="AS93" s="127"/>
      <c r="AT93" s="127"/>
      <c r="AU93" s="127"/>
      <c r="AV93" s="127"/>
      <c r="AW93" s="127"/>
      <c r="AX93" s="127"/>
      <c r="AY93" s="127"/>
      <c r="AZ93" s="127"/>
    </row>
    <row r="94" spans="1:52" s="112" customFormat="1" ht="36">
      <c r="A94" s="121" t="s">
        <v>156</v>
      </c>
      <c r="B94" s="149">
        <v>3</v>
      </c>
      <c r="C94" s="222"/>
      <c r="D94" s="310"/>
      <c r="E94" s="135"/>
      <c r="F94" s="348"/>
      <c r="G94" s="327"/>
      <c r="H94" s="127"/>
      <c r="I94" s="127"/>
      <c r="J94" s="127"/>
      <c r="K94" s="127"/>
      <c r="L94" s="127"/>
      <c r="M94" s="127"/>
      <c r="N94" s="127"/>
      <c r="O94" s="127"/>
      <c r="P94" s="127"/>
      <c r="Q94" s="127"/>
      <c r="R94" s="127"/>
      <c r="S94" s="127"/>
      <c r="T94" s="127"/>
      <c r="U94" s="127"/>
      <c r="V94" s="127"/>
      <c r="W94" s="127"/>
      <c r="X94" s="127"/>
      <c r="Y94" s="127"/>
      <c r="Z94" s="127"/>
      <c r="AA94" s="128"/>
      <c r="AB94" s="128"/>
      <c r="AC94" s="128"/>
      <c r="AD94" s="128"/>
      <c r="AE94" s="128"/>
      <c r="AF94" s="128"/>
      <c r="AG94" s="128"/>
      <c r="AH94" s="128"/>
      <c r="AI94" s="128"/>
      <c r="AJ94" s="128"/>
      <c r="AK94" s="128"/>
      <c r="AL94" s="128"/>
      <c r="AM94" s="128"/>
      <c r="AN94" s="128"/>
      <c r="AO94" s="130"/>
      <c r="AP94" s="130"/>
      <c r="AQ94" s="127"/>
      <c r="AR94" s="127"/>
      <c r="AS94" s="127"/>
      <c r="AT94" s="127"/>
      <c r="AU94" s="127"/>
      <c r="AV94" s="127"/>
      <c r="AW94" s="127"/>
      <c r="AX94" s="127"/>
      <c r="AY94" s="127"/>
      <c r="AZ94" s="127"/>
    </row>
    <row r="95" spans="1:52" s="112" customFormat="1">
      <c r="A95" s="225" t="s">
        <v>157</v>
      </c>
      <c r="B95" s="239">
        <v>3</v>
      </c>
      <c r="C95" s="222"/>
      <c r="D95" s="308"/>
      <c r="E95" s="223"/>
      <c r="F95" s="348"/>
      <c r="G95" s="325"/>
      <c r="H95" s="127"/>
      <c r="I95" s="127"/>
      <c r="J95" s="127"/>
      <c r="K95" s="127"/>
      <c r="L95" s="127"/>
      <c r="M95" s="127"/>
      <c r="N95" s="127"/>
      <c r="O95" s="127"/>
      <c r="P95" s="127"/>
      <c r="Q95" s="127"/>
      <c r="R95" s="127"/>
      <c r="S95" s="127"/>
      <c r="T95" s="127"/>
      <c r="U95" s="127"/>
      <c r="V95" s="127"/>
      <c r="W95" s="127"/>
      <c r="X95" s="127"/>
      <c r="Y95" s="127"/>
      <c r="Z95" s="127"/>
      <c r="AA95" s="128"/>
      <c r="AB95" s="128"/>
      <c r="AC95" s="128"/>
      <c r="AD95" s="128"/>
      <c r="AE95" s="128"/>
      <c r="AF95" s="128"/>
      <c r="AG95" s="128"/>
      <c r="AH95" s="128"/>
      <c r="AI95" s="128"/>
      <c r="AJ95" s="128"/>
      <c r="AK95" s="128"/>
      <c r="AL95" s="128"/>
      <c r="AM95" s="128"/>
      <c r="AN95" s="128"/>
      <c r="AO95" s="130"/>
      <c r="AP95" s="130"/>
      <c r="AQ95" s="127"/>
      <c r="AR95" s="127"/>
      <c r="AS95" s="127"/>
      <c r="AT95" s="127"/>
      <c r="AU95" s="127"/>
      <c r="AV95" s="127"/>
      <c r="AW95" s="127"/>
      <c r="AX95" s="127"/>
      <c r="AY95" s="127"/>
      <c r="AZ95" s="127"/>
    </row>
    <row r="96" spans="1:52" s="112" customFormat="1">
      <c r="A96" s="98" t="s">
        <v>158</v>
      </c>
      <c r="B96" s="154">
        <v>3</v>
      </c>
      <c r="C96" s="222"/>
      <c r="D96" s="311"/>
      <c r="E96" s="132"/>
      <c r="F96" s="348"/>
      <c r="G96" s="329"/>
      <c r="H96" s="127"/>
      <c r="I96" s="127"/>
      <c r="J96" s="127"/>
      <c r="K96" s="127"/>
      <c r="L96" s="127"/>
      <c r="M96" s="127"/>
      <c r="N96" s="127"/>
      <c r="O96" s="127"/>
      <c r="P96" s="127"/>
      <c r="Q96" s="127"/>
      <c r="R96" s="127"/>
      <c r="S96" s="127"/>
      <c r="T96" s="127"/>
      <c r="U96" s="127"/>
      <c r="V96" s="127"/>
      <c r="W96" s="127"/>
      <c r="X96" s="127"/>
      <c r="Y96" s="127"/>
      <c r="Z96" s="127"/>
      <c r="AA96" s="128"/>
      <c r="AB96" s="128"/>
      <c r="AC96" s="128"/>
      <c r="AD96" s="128"/>
      <c r="AE96" s="128"/>
      <c r="AF96" s="128"/>
      <c r="AG96" s="128"/>
      <c r="AH96" s="128"/>
      <c r="AI96" s="128"/>
      <c r="AJ96" s="128"/>
      <c r="AK96" s="128"/>
      <c r="AL96" s="128"/>
      <c r="AM96" s="128"/>
      <c r="AN96" s="128"/>
      <c r="AO96" s="130"/>
      <c r="AP96" s="130"/>
      <c r="AQ96" s="127"/>
      <c r="AR96" s="127"/>
      <c r="AS96" s="127"/>
      <c r="AT96" s="127"/>
      <c r="AU96" s="127"/>
      <c r="AV96" s="127"/>
      <c r="AW96" s="127"/>
      <c r="AX96" s="127"/>
      <c r="AY96" s="127"/>
      <c r="AZ96" s="127"/>
    </row>
    <row r="97" spans="1:52" s="112" customFormat="1">
      <c r="A97" s="96" t="s">
        <v>159</v>
      </c>
      <c r="B97" s="148">
        <v>3</v>
      </c>
      <c r="C97" s="222"/>
      <c r="D97" s="307"/>
      <c r="E97" s="134"/>
      <c r="F97" s="348"/>
      <c r="G97" s="325"/>
      <c r="H97" s="127"/>
      <c r="I97" s="127"/>
      <c r="J97" s="127"/>
      <c r="K97" s="127"/>
      <c r="L97" s="127"/>
      <c r="M97" s="127"/>
      <c r="N97" s="127"/>
      <c r="O97" s="127"/>
      <c r="P97" s="127"/>
      <c r="Q97" s="127"/>
      <c r="R97" s="127"/>
      <c r="S97" s="127"/>
      <c r="T97" s="127"/>
      <c r="U97" s="127"/>
      <c r="V97" s="127"/>
      <c r="W97" s="127"/>
      <c r="X97" s="127"/>
      <c r="Y97" s="127"/>
      <c r="Z97" s="127"/>
      <c r="AA97" s="128"/>
      <c r="AB97" s="128"/>
      <c r="AC97" s="128"/>
      <c r="AD97" s="128"/>
      <c r="AE97" s="128"/>
      <c r="AF97" s="128"/>
      <c r="AG97" s="128"/>
      <c r="AH97" s="128"/>
      <c r="AI97" s="128"/>
      <c r="AJ97" s="128"/>
      <c r="AK97" s="128"/>
      <c r="AL97" s="128"/>
      <c r="AM97" s="128"/>
      <c r="AN97" s="128"/>
      <c r="AO97" s="130"/>
      <c r="AP97" s="130"/>
      <c r="AQ97" s="127"/>
      <c r="AR97" s="127"/>
      <c r="AS97" s="127"/>
      <c r="AT97" s="127"/>
      <c r="AU97" s="127"/>
      <c r="AV97" s="127"/>
      <c r="AW97" s="127"/>
      <c r="AX97" s="127"/>
      <c r="AY97" s="127"/>
      <c r="AZ97" s="127"/>
    </row>
    <row r="98" spans="1:52" s="112" customFormat="1">
      <c r="A98" s="303" t="s">
        <v>160</v>
      </c>
      <c r="B98" s="304">
        <v>3</v>
      </c>
      <c r="C98" s="279"/>
      <c r="D98" s="313"/>
      <c r="E98" s="280"/>
      <c r="F98" s="351"/>
      <c r="G98" s="330"/>
      <c r="H98" s="127"/>
      <c r="I98" s="127"/>
      <c r="J98" s="127"/>
      <c r="K98" s="127"/>
      <c r="L98" s="127"/>
      <c r="M98" s="127"/>
      <c r="N98" s="127"/>
      <c r="O98" s="127"/>
      <c r="P98" s="127"/>
      <c r="Q98" s="127"/>
      <c r="R98" s="127"/>
      <c r="S98" s="127"/>
      <c r="T98" s="127"/>
      <c r="U98" s="127"/>
      <c r="V98" s="127"/>
      <c r="W98" s="127"/>
      <c r="X98" s="127"/>
      <c r="Y98" s="127"/>
      <c r="Z98" s="127"/>
      <c r="AA98" s="128"/>
      <c r="AB98" s="128"/>
      <c r="AC98" s="128"/>
      <c r="AD98" s="128"/>
      <c r="AE98" s="128"/>
      <c r="AF98" s="128"/>
      <c r="AG98" s="128"/>
      <c r="AH98" s="128"/>
      <c r="AI98" s="128"/>
      <c r="AJ98" s="128"/>
      <c r="AK98" s="128"/>
      <c r="AL98" s="128"/>
      <c r="AM98" s="128"/>
      <c r="AN98" s="128"/>
      <c r="AO98" s="130"/>
      <c r="AP98" s="130"/>
      <c r="AQ98" s="127"/>
      <c r="AR98" s="127"/>
      <c r="AS98" s="127"/>
      <c r="AT98" s="127"/>
      <c r="AU98" s="127"/>
      <c r="AV98" s="127"/>
      <c r="AW98" s="127"/>
      <c r="AX98" s="127"/>
      <c r="AY98" s="127"/>
      <c r="AZ98" s="127"/>
    </row>
    <row r="99" spans="1:52" s="112" customFormat="1" ht="36">
      <c r="A99" s="303" t="s">
        <v>268</v>
      </c>
      <c r="B99" s="304">
        <v>3</v>
      </c>
      <c r="C99" s="279"/>
      <c r="D99" s="313"/>
      <c r="E99" s="280"/>
      <c r="F99" s="351"/>
      <c r="G99" s="330"/>
      <c r="H99" s="127"/>
      <c r="I99" s="127"/>
      <c r="J99" s="127"/>
      <c r="K99" s="127"/>
      <c r="L99" s="127"/>
      <c r="M99" s="127"/>
      <c r="N99" s="127"/>
      <c r="O99" s="127"/>
      <c r="P99" s="127"/>
      <c r="Q99" s="127"/>
      <c r="R99" s="127"/>
      <c r="S99" s="127"/>
      <c r="T99" s="127"/>
      <c r="U99" s="127"/>
      <c r="V99" s="127"/>
      <c r="W99" s="127"/>
      <c r="X99" s="127"/>
      <c r="Y99" s="127"/>
      <c r="Z99" s="127"/>
      <c r="AA99" s="128"/>
      <c r="AB99" s="128"/>
      <c r="AC99" s="128"/>
      <c r="AD99" s="128"/>
      <c r="AE99" s="128"/>
      <c r="AF99" s="128"/>
      <c r="AG99" s="128"/>
      <c r="AH99" s="128"/>
      <c r="AI99" s="128"/>
      <c r="AJ99" s="128"/>
      <c r="AK99" s="128"/>
      <c r="AL99" s="128"/>
      <c r="AM99" s="128"/>
      <c r="AN99" s="128"/>
      <c r="AO99" s="130"/>
      <c r="AP99" s="130"/>
      <c r="AQ99" s="127"/>
      <c r="AR99" s="127"/>
      <c r="AS99" s="127"/>
      <c r="AT99" s="127"/>
      <c r="AU99" s="127"/>
      <c r="AV99" s="127"/>
      <c r="AW99" s="127"/>
      <c r="AX99" s="127"/>
      <c r="AY99" s="127"/>
      <c r="AZ99" s="127"/>
    </row>
    <row r="100" spans="1:52" s="112" customFormat="1" ht="36">
      <c r="A100" s="300" t="s">
        <v>279</v>
      </c>
      <c r="B100" s="301"/>
      <c r="C100" s="302"/>
      <c r="D100" s="314"/>
      <c r="E100" s="302"/>
      <c r="F100" s="352"/>
      <c r="G100" s="334"/>
      <c r="H100" s="127"/>
      <c r="I100" s="127"/>
      <c r="J100" s="127"/>
      <c r="K100" s="127"/>
      <c r="L100" s="127"/>
      <c r="M100" s="127"/>
      <c r="N100" s="127"/>
      <c r="O100" s="127"/>
      <c r="P100" s="127"/>
      <c r="Q100" s="127"/>
      <c r="R100" s="127"/>
      <c r="S100" s="127"/>
      <c r="T100" s="127"/>
      <c r="U100" s="127"/>
      <c r="V100" s="127"/>
      <c r="W100" s="127"/>
      <c r="X100" s="127"/>
      <c r="Y100" s="127"/>
      <c r="Z100" s="127"/>
      <c r="AA100" s="128"/>
      <c r="AB100" s="128"/>
      <c r="AC100" s="128"/>
      <c r="AD100" s="128"/>
      <c r="AE100" s="128"/>
      <c r="AF100" s="128"/>
      <c r="AG100" s="128"/>
      <c r="AH100" s="128"/>
      <c r="AI100" s="128"/>
      <c r="AJ100" s="128"/>
      <c r="AK100" s="128"/>
      <c r="AL100" s="128"/>
      <c r="AM100" s="128"/>
      <c r="AN100" s="128"/>
      <c r="AO100" s="130"/>
      <c r="AP100" s="130"/>
      <c r="AQ100" s="127"/>
      <c r="AR100" s="127"/>
      <c r="AS100" s="127"/>
      <c r="AT100" s="127"/>
      <c r="AU100" s="127"/>
      <c r="AV100" s="127"/>
      <c r="AW100" s="127"/>
      <c r="AX100" s="127"/>
      <c r="AY100" s="127"/>
      <c r="AZ100" s="127"/>
    </row>
    <row r="101" spans="1:52" s="112" customFormat="1">
      <c r="A101" s="225" t="s">
        <v>161</v>
      </c>
      <c r="B101" s="239">
        <v>3</v>
      </c>
      <c r="C101" s="222"/>
      <c r="D101" s="308"/>
      <c r="E101" s="223"/>
      <c r="F101" s="348"/>
      <c r="G101" s="325"/>
      <c r="H101" s="127"/>
      <c r="I101" s="127"/>
      <c r="J101" s="127"/>
      <c r="K101" s="127"/>
      <c r="L101" s="127"/>
      <c r="M101" s="127"/>
      <c r="N101" s="127"/>
      <c r="O101" s="127"/>
      <c r="P101" s="127"/>
      <c r="Q101" s="127"/>
      <c r="R101" s="127"/>
      <c r="S101" s="127"/>
      <c r="T101" s="127"/>
      <c r="U101" s="127"/>
      <c r="V101" s="127"/>
      <c r="W101" s="127"/>
      <c r="X101" s="127"/>
      <c r="Y101" s="127"/>
      <c r="Z101" s="127"/>
      <c r="AA101" s="128"/>
      <c r="AB101" s="128"/>
      <c r="AC101" s="128"/>
      <c r="AD101" s="128"/>
      <c r="AE101" s="128"/>
      <c r="AF101" s="128"/>
      <c r="AG101" s="128"/>
      <c r="AH101" s="128"/>
      <c r="AI101" s="128"/>
      <c r="AJ101" s="128"/>
      <c r="AK101" s="128"/>
      <c r="AL101" s="128"/>
      <c r="AM101" s="128"/>
      <c r="AN101" s="128"/>
      <c r="AO101" s="130"/>
      <c r="AP101" s="130"/>
      <c r="AQ101" s="127"/>
      <c r="AR101" s="127"/>
      <c r="AS101" s="127"/>
      <c r="AT101" s="127"/>
      <c r="AU101" s="127"/>
      <c r="AV101" s="127"/>
      <c r="AW101" s="127"/>
      <c r="AX101" s="127"/>
      <c r="AY101" s="127"/>
      <c r="AZ101" s="127"/>
    </row>
    <row r="102" spans="1:52" s="112" customFormat="1" ht="36">
      <c r="A102" s="83" t="s">
        <v>162</v>
      </c>
      <c r="B102" s="154">
        <v>3</v>
      </c>
      <c r="C102" s="222"/>
      <c r="D102" s="311"/>
      <c r="E102" s="132"/>
      <c r="F102" s="348"/>
      <c r="G102" s="329"/>
      <c r="H102" s="127"/>
      <c r="I102" s="127"/>
      <c r="J102" s="127"/>
      <c r="K102" s="127"/>
      <c r="L102" s="127"/>
      <c r="M102" s="127"/>
      <c r="N102" s="127"/>
      <c r="O102" s="127"/>
      <c r="P102" s="127"/>
      <c r="Q102" s="127"/>
      <c r="R102" s="127"/>
      <c r="S102" s="127"/>
      <c r="T102" s="127"/>
      <c r="U102" s="127"/>
      <c r="V102" s="127"/>
      <c r="W102" s="127"/>
      <c r="X102" s="127"/>
      <c r="Y102" s="127"/>
      <c r="Z102" s="127"/>
      <c r="AA102" s="128"/>
      <c r="AB102" s="128"/>
      <c r="AC102" s="128"/>
      <c r="AD102" s="128"/>
      <c r="AE102" s="128"/>
      <c r="AF102" s="128"/>
      <c r="AG102" s="128"/>
      <c r="AH102" s="128"/>
      <c r="AI102" s="128"/>
      <c r="AJ102" s="128"/>
      <c r="AK102" s="128"/>
      <c r="AL102" s="128"/>
      <c r="AM102" s="128"/>
      <c r="AN102" s="128"/>
      <c r="AO102" s="130"/>
      <c r="AP102" s="130"/>
      <c r="AQ102" s="127"/>
      <c r="AR102" s="127"/>
      <c r="AS102" s="127"/>
      <c r="AT102" s="127"/>
      <c r="AU102" s="127"/>
      <c r="AV102" s="127"/>
      <c r="AW102" s="127"/>
      <c r="AX102" s="127"/>
      <c r="AY102" s="127"/>
      <c r="AZ102" s="127"/>
    </row>
    <row r="103" spans="1:52" s="112" customFormat="1">
      <c r="A103" s="79" t="s">
        <v>163</v>
      </c>
      <c r="B103" s="154">
        <v>3</v>
      </c>
      <c r="C103" s="222"/>
      <c r="D103" s="307"/>
      <c r="E103" s="134"/>
      <c r="F103" s="348"/>
      <c r="G103" s="325"/>
      <c r="H103" s="127"/>
      <c r="I103" s="127"/>
      <c r="J103" s="127"/>
      <c r="K103" s="127"/>
      <c r="L103" s="127"/>
      <c r="M103" s="127"/>
      <c r="N103" s="127"/>
      <c r="O103" s="127"/>
      <c r="P103" s="127"/>
      <c r="Q103" s="127"/>
      <c r="R103" s="127"/>
      <c r="S103" s="127"/>
      <c r="T103" s="127"/>
      <c r="U103" s="127"/>
      <c r="V103" s="127"/>
      <c r="W103" s="127"/>
      <c r="X103" s="127"/>
      <c r="Y103" s="127"/>
      <c r="Z103" s="127"/>
      <c r="AA103" s="128"/>
      <c r="AB103" s="128"/>
      <c r="AC103" s="128"/>
      <c r="AD103" s="128"/>
      <c r="AE103" s="128"/>
      <c r="AF103" s="128"/>
      <c r="AG103" s="128"/>
      <c r="AH103" s="128"/>
      <c r="AI103" s="128"/>
      <c r="AJ103" s="128"/>
      <c r="AK103" s="128"/>
      <c r="AL103" s="128"/>
      <c r="AM103" s="128"/>
      <c r="AN103" s="128"/>
      <c r="AO103" s="130"/>
      <c r="AP103" s="130"/>
      <c r="AQ103" s="127"/>
      <c r="AR103" s="127"/>
      <c r="AS103" s="127"/>
      <c r="AT103" s="127"/>
      <c r="AU103" s="127"/>
      <c r="AV103" s="127"/>
      <c r="AW103" s="127"/>
      <c r="AX103" s="127"/>
      <c r="AY103" s="127"/>
      <c r="AZ103" s="127"/>
    </row>
    <row r="104" spans="1:52" s="112" customFormat="1">
      <c r="A104" s="84" t="s">
        <v>359</v>
      </c>
      <c r="B104" s="154">
        <v>3</v>
      </c>
      <c r="C104" s="222"/>
      <c r="D104" s="307"/>
      <c r="E104" s="134"/>
      <c r="F104" s="348"/>
      <c r="G104" s="325"/>
      <c r="H104" s="127"/>
      <c r="I104" s="127"/>
      <c r="J104" s="127"/>
      <c r="K104" s="127"/>
      <c r="L104" s="127"/>
      <c r="M104" s="127"/>
      <c r="N104" s="127"/>
      <c r="O104" s="127"/>
      <c r="P104" s="127"/>
      <c r="Q104" s="127"/>
      <c r="R104" s="127"/>
      <c r="S104" s="127"/>
      <c r="T104" s="127"/>
      <c r="U104" s="127"/>
      <c r="V104" s="127"/>
      <c r="W104" s="127"/>
      <c r="X104" s="127"/>
      <c r="Y104" s="127"/>
      <c r="Z104" s="127"/>
      <c r="AA104" s="128"/>
      <c r="AB104" s="128"/>
      <c r="AC104" s="128"/>
      <c r="AD104" s="128"/>
      <c r="AE104" s="128"/>
      <c r="AF104" s="128"/>
      <c r="AG104" s="128"/>
      <c r="AH104" s="128"/>
      <c r="AI104" s="128"/>
      <c r="AJ104" s="128"/>
      <c r="AK104" s="128"/>
      <c r="AL104" s="128"/>
      <c r="AM104" s="128"/>
      <c r="AN104" s="128"/>
      <c r="AO104" s="130"/>
      <c r="AP104" s="130"/>
      <c r="AQ104" s="127"/>
      <c r="AR104" s="127"/>
      <c r="AS104" s="127"/>
      <c r="AT104" s="127"/>
      <c r="AU104" s="127"/>
      <c r="AV104" s="127"/>
      <c r="AW104" s="127"/>
      <c r="AX104" s="127"/>
      <c r="AY104" s="127"/>
      <c r="AZ104" s="127"/>
    </row>
    <row r="105" spans="1:52" s="112" customFormat="1" ht="144">
      <c r="A105" s="79" t="s">
        <v>373</v>
      </c>
      <c r="B105" s="154">
        <v>3</v>
      </c>
      <c r="C105" s="133"/>
      <c r="D105" s="307"/>
      <c r="E105" s="134"/>
      <c r="F105" s="348"/>
      <c r="G105" s="325"/>
      <c r="H105" s="127"/>
      <c r="I105" s="127"/>
      <c r="J105" s="127"/>
      <c r="K105" s="127"/>
      <c r="L105" s="127"/>
      <c r="M105" s="127"/>
      <c r="N105" s="127"/>
      <c r="O105" s="127"/>
      <c r="P105" s="127"/>
      <c r="Q105" s="127"/>
      <c r="R105" s="127"/>
      <c r="S105" s="127"/>
      <c r="T105" s="127"/>
      <c r="U105" s="127"/>
      <c r="V105" s="127"/>
      <c r="W105" s="127"/>
      <c r="X105" s="127"/>
      <c r="Y105" s="127"/>
      <c r="Z105" s="127"/>
      <c r="AA105" s="128"/>
      <c r="AB105" s="128"/>
      <c r="AC105" s="128"/>
      <c r="AD105" s="128"/>
      <c r="AE105" s="128"/>
      <c r="AF105" s="128"/>
      <c r="AG105" s="128"/>
      <c r="AH105" s="128"/>
      <c r="AI105" s="128"/>
      <c r="AJ105" s="128"/>
      <c r="AK105" s="128"/>
      <c r="AL105" s="128"/>
      <c r="AM105" s="128"/>
      <c r="AN105" s="128"/>
      <c r="AO105" s="130"/>
      <c r="AP105" s="130"/>
      <c r="AQ105" s="127"/>
      <c r="AR105" s="127"/>
      <c r="AS105" s="127"/>
      <c r="AT105" s="127"/>
      <c r="AU105" s="127"/>
      <c r="AV105" s="127"/>
      <c r="AW105" s="127"/>
      <c r="AX105" s="127"/>
      <c r="AY105" s="127"/>
      <c r="AZ105" s="127"/>
    </row>
    <row r="106" spans="1:52" s="112" customFormat="1" ht="36">
      <c r="A106" s="84" t="s">
        <v>164</v>
      </c>
      <c r="B106" s="154">
        <v>3</v>
      </c>
      <c r="C106" s="133"/>
      <c r="D106" s="307"/>
      <c r="E106" s="134"/>
      <c r="F106" s="348"/>
      <c r="G106" s="325"/>
      <c r="H106" s="127"/>
      <c r="I106" s="127"/>
      <c r="J106" s="127"/>
      <c r="K106" s="127"/>
      <c r="L106" s="127"/>
      <c r="M106" s="127"/>
      <c r="N106" s="127"/>
      <c r="O106" s="127"/>
      <c r="P106" s="127"/>
      <c r="Q106" s="127"/>
      <c r="R106" s="127"/>
      <c r="S106" s="127"/>
      <c r="T106" s="127"/>
      <c r="U106" s="127"/>
      <c r="V106" s="127"/>
      <c r="W106" s="127"/>
      <c r="X106" s="127"/>
      <c r="Y106" s="127"/>
      <c r="Z106" s="127"/>
      <c r="AA106" s="128"/>
      <c r="AB106" s="128"/>
      <c r="AC106" s="128"/>
      <c r="AD106" s="128"/>
      <c r="AE106" s="128"/>
      <c r="AF106" s="128"/>
      <c r="AG106" s="128"/>
      <c r="AH106" s="128"/>
      <c r="AI106" s="128"/>
      <c r="AJ106" s="128"/>
      <c r="AK106" s="128"/>
      <c r="AL106" s="128"/>
      <c r="AM106" s="128"/>
      <c r="AN106" s="128"/>
      <c r="AO106" s="130"/>
      <c r="AP106" s="130"/>
      <c r="AQ106" s="127"/>
      <c r="AR106" s="127"/>
      <c r="AS106" s="127"/>
      <c r="AT106" s="127"/>
      <c r="AU106" s="127"/>
      <c r="AV106" s="127"/>
      <c r="AW106" s="127"/>
      <c r="AX106" s="127"/>
      <c r="AY106" s="127"/>
      <c r="AZ106" s="127"/>
    </row>
    <row r="107" spans="1:52" s="112" customFormat="1" ht="28.5">
      <c r="A107" s="175" t="s">
        <v>64</v>
      </c>
      <c r="B107" s="192"/>
      <c r="C107" s="133"/>
      <c r="D107" s="307"/>
      <c r="E107" s="134"/>
      <c r="F107" s="348"/>
      <c r="G107" s="325"/>
      <c r="H107" s="127"/>
      <c r="I107" s="127"/>
      <c r="J107" s="127"/>
      <c r="K107" s="127"/>
      <c r="L107" s="127"/>
      <c r="M107" s="127"/>
      <c r="N107" s="127"/>
      <c r="O107" s="127"/>
      <c r="P107" s="127"/>
      <c r="Q107" s="127"/>
      <c r="R107" s="127"/>
      <c r="S107" s="127"/>
      <c r="T107" s="127"/>
      <c r="U107" s="127"/>
      <c r="V107" s="127"/>
      <c r="W107" s="127"/>
      <c r="X107" s="127"/>
      <c r="Y107" s="127"/>
      <c r="Z107" s="127"/>
      <c r="AA107" s="128"/>
      <c r="AB107" s="128"/>
      <c r="AC107" s="128"/>
      <c r="AD107" s="128"/>
      <c r="AE107" s="128"/>
      <c r="AF107" s="128"/>
      <c r="AG107" s="128"/>
      <c r="AH107" s="128"/>
      <c r="AI107" s="128"/>
      <c r="AJ107" s="128"/>
      <c r="AK107" s="128"/>
      <c r="AL107" s="128"/>
      <c r="AM107" s="128"/>
      <c r="AN107" s="128"/>
      <c r="AO107" s="130"/>
      <c r="AP107" s="130"/>
      <c r="AQ107" s="127"/>
      <c r="AR107" s="127"/>
      <c r="AS107" s="127"/>
      <c r="AT107" s="127"/>
      <c r="AU107" s="127"/>
      <c r="AV107" s="127"/>
      <c r="AW107" s="127"/>
      <c r="AX107" s="127"/>
      <c r="AY107" s="127"/>
      <c r="AZ107" s="127"/>
    </row>
    <row r="108" spans="1:52" s="112" customFormat="1" ht="24">
      <c r="A108" s="79" t="s">
        <v>165</v>
      </c>
      <c r="B108" s="191"/>
      <c r="C108" s="204"/>
      <c r="D108" s="309"/>
      <c r="E108" s="204"/>
      <c r="F108" s="350"/>
      <c r="G108" s="332"/>
      <c r="H108" s="127"/>
      <c r="I108" s="127"/>
      <c r="J108" s="127"/>
      <c r="K108" s="127"/>
      <c r="L108" s="127"/>
      <c r="M108" s="127"/>
      <c r="N108" s="127"/>
      <c r="O108" s="127"/>
      <c r="P108" s="127"/>
      <c r="Q108" s="127"/>
      <c r="R108" s="127"/>
      <c r="S108" s="127"/>
      <c r="T108" s="127"/>
      <c r="U108" s="127"/>
      <c r="V108" s="127"/>
      <c r="W108" s="127"/>
      <c r="X108" s="127"/>
      <c r="Y108" s="127"/>
      <c r="Z108" s="127"/>
      <c r="AA108" s="128"/>
      <c r="AB108" s="128"/>
      <c r="AC108" s="128"/>
      <c r="AD108" s="128"/>
      <c r="AE108" s="128"/>
      <c r="AF108" s="128"/>
      <c r="AG108" s="128"/>
      <c r="AH108" s="128"/>
      <c r="AI108" s="128"/>
      <c r="AJ108" s="128"/>
      <c r="AK108" s="128"/>
      <c r="AL108" s="128"/>
      <c r="AM108" s="128"/>
      <c r="AN108" s="128"/>
      <c r="AO108" s="130"/>
      <c r="AP108" s="130"/>
      <c r="AQ108" s="127"/>
      <c r="AR108" s="127"/>
      <c r="AS108" s="127"/>
      <c r="AT108" s="127"/>
      <c r="AU108" s="127"/>
      <c r="AV108" s="127"/>
      <c r="AW108" s="127"/>
      <c r="AX108" s="127"/>
      <c r="AY108" s="127"/>
      <c r="AZ108" s="127"/>
    </row>
    <row r="109" spans="1:52" s="112" customFormat="1" ht="60">
      <c r="A109" s="84" t="s">
        <v>299</v>
      </c>
      <c r="B109" s="155">
        <v>4</v>
      </c>
      <c r="C109" s="133"/>
      <c r="D109" s="307"/>
      <c r="E109" s="134"/>
      <c r="F109" s="348"/>
      <c r="G109" s="325"/>
      <c r="H109" s="127"/>
      <c r="I109" s="127"/>
      <c r="J109" s="127"/>
      <c r="K109" s="127"/>
      <c r="L109" s="127"/>
      <c r="M109" s="127"/>
      <c r="N109" s="127"/>
      <c r="O109" s="127"/>
      <c r="P109" s="127"/>
      <c r="Q109" s="127"/>
      <c r="R109" s="127"/>
      <c r="S109" s="127"/>
      <c r="T109" s="127"/>
      <c r="U109" s="127"/>
      <c r="V109" s="127"/>
      <c r="W109" s="127"/>
      <c r="X109" s="127"/>
      <c r="Y109" s="127"/>
      <c r="Z109" s="127"/>
      <c r="AA109" s="128"/>
      <c r="AB109" s="128"/>
      <c r="AC109" s="128"/>
      <c r="AD109" s="128"/>
      <c r="AE109" s="128"/>
      <c r="AF109" s="128"/>
      <c r="AG109" s="128"/>
      <c r="AH109" s="128"/>
      <c r="AI109" s="128"/>
      <c r="AJ109" s="128"/>
      <c r="AK109" s="128"/>
      <c r="AL109" s="128"/>
      <c r="AM109" s="128"/>
      <c r="AN109" s="128"/>
      <c r="AO109" s="130"/>
      <c r="AP109" s="130"/>
      <c r="AQ109" s="127"/>
      <c r="AR109" s="127"/>
      <c r="AS109" s="127"/>
      <c r="AT109" s="127"/>
      <c r="AU109" s="127"/>
      <c r="AV109" s="127"/>
      <c r="AW109" s="127"/>
      <c r="AX109" s="127"/>
      <c r="AY109" s="127"/>
      <c r="AZ109" s="127"/>
    </row>
    <row r="110" spans="1:52" s="112" customFormat="1" ht="24">
      <c r="A110" s="79" t="s">
        <v>166</v>
      </c>
      <c r="B110" s="155">
        <v>4</v>
      </c>
      <c r="C110" s="133"/>
      <c r="D110" s="307"/>
      <c r="E110" s="134"/>
      <c r="F110" s="348"/>
      <c r="G110" s="325"/>
      <c r="H110" s="127"/>
      <c r="I110" s="127"/>
      <c r="J110" s="127"/>
      <c r="K110" s="127"/>
      <c r="L110" s="127"/>
      <c r="M110" s="127"/>
      <c r="N110" s="127"/>
      <c r="O110" s="127"/>
      <c r="P110" s="127"/>
      <c r="Q110" s="127"/>
      <c r="R110" s="127"/>
      <c r="S110" s="127"/>
      <c r="T110" s="127"/>
      <c r="U110" s="127"/>
      <c r="V110" s="127"/>
      <c r="W110" s="127"/>
      <c r="X110" s="127"/>
      <c r="Y110" s="127"/>
      <c r="Z110" s="127"/>
      <c r="AA110" s="128"/>
      <c r="AB110" s="128"/>
      <c r="AC110" s="128"/>
      <c r="AD110" s="128"/>
      <c r="AE110" s="128"/>
      <c r="AF110" s="128"/>
      <c r="AG110" s="128"/>
      <c r="AH110" s="128"/>
      <c r="AI110" s="128"/>
      <c r="AJ110" s="128"/>
      <c r="AK110" s="128"/>
      <c r="AL110" s="128"/>
      <c r="AM110" s="128"/>
      <c r="AN110" s="128"/>
      <c r="AO110" s="130"/>
      <c r="AP110" s="130"/>
      <c r="AQ110" s="127"/>
      <c r="AR110" s="127"/>
      <c r="AS110" s="127"/>
      <c r="AT110" s="127"/>
      <c r="AU110" s="127"/>
      <c r="AV110" s="127"/>
      <c r="AW110" s="127"/>
      <c r="AX110" s="127"/>
      <c r="AY110" s="127"/>
      <c r="AZ110" s="127"/>
    </row>
    <row r="111" spans="1:52" s="112" customFormat="1">
      <c r="A111" s="79" t="s">
        <v>167</v>
      </c>
      <c r="B111" s="155">
        <v>4</v>
      </c>
      <c r="C111" s="133"/>
      <c r="D111" s="307"/>
      <c r="E111" s="134"/>
      <c r="F111" s="348"/>
      <c r="G111" s="325"/>
      <c r="H111" s="127"/>
      <c r="I111" s="127"/>
      <c r="J111" s="127"/>
      <c r="K111" s="127"/>
      <c r="L111" s="127"/>
      <c r="M111" s="127"/>
      <c r="N111" s="127"/>
      <c r="O111" s="127"/>
      <c r="P111" s="127"/>
      <c r="Q111" s="127"/>
      <c r="R111" s="127"/>
      <c r="S111" s="127"/>
      <c r="T111" s="127"/>
      <c r="U111" s="127"/>
      <c r="V111" s="127"/>
      <c r="W111" s="127"/>
      <c r="X111" s="127"/>
      <c r="Y111" s="127"/>
      <c r="Z111" s="127"/>
      <c r="AA111" s="128"/>
      <c r="AB111" s="128"/>
      <c r="AC111" s="128"/>
      <c r="AD111" s="128"/>
      <c r="AE111" s="128"/>
      <c r="AF111" s="128"/>
      <c r="AG111" s="128"/>
      <c r="AH111" s="128"/>
      <c r="AI111" s="128"/>
      <c r="AJ111" s="128"/>
      <c r="AK111" s="128"/>
      <c r="AL111" s="128"/>
      <c r="AM111" s="128"/>
      <c r="AN111" s="128"/>
      <c r="AO111" s="130"/>
      <c r="AP111" s="130"/>
      <c r="AQ111" s="127"/>
      <c r="AR111" s="127"/>
      <c r="AS111" s="127"/>
      <c r="AT111" s="127"/>
      <c r="AU111" s="127"/>
      <c r="AV111" s="127"/>
      <c r="AW111" s="127"/>
      <c r="AX111" s="127"/>
      <c r="AY111" s="127"/>
      <c r="AZ111" s="127"/>
    </row>
    <row r="112" spans="1:52" s="112" customFormat="1" ht="24">
      <c r="A112" s="79" t="s">
        <v>168</v>
      </c>
      <c r="B112" s="155">
        <v>4</v>
      </c>
      <c r="C112" s="133"/>
      <c r="D112" s="307"/>
      <c r="E112" s="134"/>
      <c r="F112" s="348"/>
      <c r="G112" s="325"/>
      <c r="H112" s="127"/>
      <c r="I112" s="127"/>
      <c r="J112" s="127"/>
      <c r="K112" s="127"/>
      <c r="L112" s="127"/>
      <c r="M112" s="127"/>
      <c r="N112" s="127"/>
      <c r="O112" s="127"/>
      <c r="P112" s="127"/>
      <c r="Q112" s="127"/>
      <c r="R112" s="127"/>
      <c r="S112" s="127"/>
      <c r="T112" s="127"/>
      <c r="U112" s="127"/>
      <c r="V112" s="127"/>
      <c r="W112" s="127"/>
      <c r="X112" s="127"/>
      <c r="Y112" s="127"/>
      <c r="Z112" s="127"/>
      <c r="AA112" s="128"/>
      <c r="AB112" s="128"/>
      <c r="AC112" s="128"/>
      <c r="AD112" s="128"/>
      <c r="AE112" s="128"/>
      <c r="AF112" s="128"/>
      <c r="AG112" s="128"/>
      <c r="AH112" s="128"/>
      <c r="AI112" s="128"/>
      <c r="AJ112" s="128"/>
      <c r="AK112" s="128"/>
      <c r="AL112" s="128"/>
      <c r="AM112" s="128"/>
      <c r="AN112" s="128"/>
      <c r="AO112" s="130"/>
      <c r="AP112" s="130"/>
      <c r="AQ112" s="127"/>
      <c r="AR112" s="127"/>
      <c r="AS112" s="127"/>
      <c r="AT112" s="127"/>
      <c r="AU112" s="127"/>
      <c r="AV112" s="127"/>
      <c r="AW112" s="127"/>
      <c r="AX112" s="127"/>
      <c r="AY112" s="127"/>
      <c r="AZ112" s="127"/>
    </row>
    <row r="113" spans="1:52" s="112" customFormat="1" ht="48">
      <c r="A113" s="84" t="s">
        <v>360</v>
      </c>
      <c r="B113" s="191"/>
      <c r="C113" s="204"/>
      <c r="D113" s="309"/>
      <c r="E113" s="204"/>
      <c r="F113" s="350"/>
      <c r="G113" s="332"/>
      <c r="H113" s="127"/>
      <c r="I113" s="127"/>
      <c r="J113" s="127"/>
      <c r="K113" s="127"/>
      <c r="L113" s="127"/>
      <c r="M113" s="127"/>
      <c r="N113" s="127"/>
      <c r="O113" s="127"/>
      <c r="P113" s="127"/>
      <c r="Q113" s="127"/>
      <c r="R113" s="127"/>
      <c r="S113" s="127"/>
      <c r="T113" s="127"/>
      <c r="U113" s="127"/>
      <c r="V113" s="127"/>
      <c r="W113" s="127"/>
      <c r="X113" s="127"/>
      <c r="Y113" s="127"/>
      <c r="Z113" s="127"/>
      <c r="AA113" s="128"/>
      <c r="AB113" s="128"/>
      <c r="AC113" s="128"/>
      <c r="AD113" s="128"/>
      <c r="AE113" s="128"/>
      <c r="AF113" s="128"/>
      <c r="AG113" s="128"/>
      <c r="AH113" s="128"/>
      <c r="AI113" s="128"/>
      <c r="AJ113" s="128"/>
      <c r="AK113" s="128"/>
      <c r="AL113" s="128"/>
      <c r="AM113" s="128"/>
      <c r="AN113" s="128"/>
      <c r="AO113" s="130"/>
      <c r="AP113" s="130"/>
      <c r="AQ113" s="127"/>
      <c r="AR113" s="127"/>
      <c r="AS113" s="127"/>
      <c r="AT113" s="127"/>
      <c r="AU113" s="127"/>
      <c r="AV113" s="127"/>
      <c r="AW113" s="127"/>
      <c r="AX113" s="127"/>
      <c r="AY113" s="127"/>
      <c r="AZ113" s="127"/>
    </row>
    <row r="114" spans="1:52" s="112" customFormat="1">
      <c r="A114" s="79" t="s">
        <v>169</v>
      </c>
      <c r="B114" s="155">
        <v>4</v>
      </c>
      <c r="C114" s="133"/>
      <c r="D114" s="307"/>
      <c r="E114" s="134"/>
      <c r="F114" s="348"/>
      <c r="G114" s="325"/>
      <c r="H114" s="127"/>
      <c r="I114" s="127"/>
      <c r="J114" s="127"/>
      <c r="K114" s="127"/>
      <c r="L114" s="127"/>
      <c r="M114" s="127"/>
      <c r="N114" s="127"/>
      <c r="O114" s="127"/>
      <c r="P114" s="127"/>
      <c r="Q114" s="127"/>
      <c r="R114" s="127"/>
      <c r="S114" s="127"/>
      <c r="T114" s="127"/>
      <c r="U114" s="127"/>
      <c r="V114" s="127"/>
      <c r="W114" s="127"/>
      <c r="X114" s="127"/>
      <c r="Y114" s="127"/>
      <c r="Z114" s="127"/>
      <c r="AA114" s="128"/>
      <c r="AB114" s="128"/>
      <c r="AC114" s="128"/>
      <c r="AD114" s="128"/>
      <c r="AE114" s="128"/>
      <c r="AF114" s="128"/>
      <c r="AG114" s="128"/>
      <c r="AH114" s="128"/>
      <c r="AI114" s="128"/>
      <c r="AJ114" s="128"/>
      <c r="AK114" s="128"/>
      <c r="AL114" s="128"/>
      <c r="AM114" s="128"/>
      <c r="AN114" s="128"/>
      <c r="AO114" s="130"/>
      <c r="AP114" s="130"/>
      <c r="AQ114" s="127"/>
      <c r="AR114" s="127"/>
      <c r="AS114" s="127"/>
      <c r="AT114" s="127"/>
      <c r="AU114" s="127"/>
      <c r="AV114" s="127"/>
      <c r="AW114" s="127"/>
      <c r="AX114" s="127"/>
      <c r="AY114" s="127"/>
      <c r="AZ114" s="127"/>
    </row>
    <row r="115" spans="1:52" s="112" customFormat="1" ht="24">
      <c r="A115" s="79" t="s">
        <v>170</v>
      </c>
      <c r="B115" s="155">
        <v>4</v>
      </c>
      <c r="C115" s="133"/>
      <c r="D115" s="307"/>
      <c r="E115" s="134"/>
      <c r="F115" s="348"/>
      <c r="G115" s="325"/>
      <c r="H115" s="127"/>
      <c r="I115" s="127"/>
      <c r="J115" s="127"/>
      <c r="K115" s="127"/>
      <c r="L115" s="127"/>
      <c r="M115" s="127"/>
      <c r="N115" s="127"/>
      <c r="O115" s="127"/>
      <c r="P115" s="127"/>
      <c r="Q115" s="127"/>
      <c r="R115" s="127"/>
      <c r="S115" s="127"/>
      <c r="T115" s="127"/>
      <c r="U115" s="127"/>
      <c r="V115" s="127"/>
      <c r="W115" s="127"/>
      <c r="X115" s="127"/>
      <c r="Y115" s="127"/>
      <c r="Z115" s="127"/>
      <c r="AA115" s="128"/>
      <c r="AB115" s="128"/>
      <c r="AC115" s="128"/>
      <c r="AD115" s="128"/>
      <c r="AE115" s="128"/>
      <c r="AF115" s="128"/>
      <c r="AG115" s="128"/>
      <c r="AH115" s="128"/>
      <c r="AI115" s="128"/>
      <c r="AJ115" s="128"/>
      <c r="AK115" s="128"/>
      <c r="AL115" s="128"/>
      <c r="AM115" s="128"/>
      <c r="AN115" s="128"/>
      <c r="AO115" s="130"/>
      <c r="AP115" s="130"/>
      <c r="AQ115" s="127"/>
      <c r="AR115" s="127"/>
      <c r="AS115" s="127"/>
      <c r="AT115" s="127"/>
      <c r="AU115" s="127"/>
      <c r="AV115" s="127"/>
      <c r="AW115" s="127"/>
      <c r="AX115" s="127"/>
      <c r="AY115" s="127"/>
      <c r="AZ115" s="127"/>
    </row>
    <row r="116" spans="1:52" s="112" customFormat="1">
      <c r="A116" s="79" t="s">
        <v>171</v>
      </c>
      <c r="B116" s="155">
        <v>4</v>
      </c>
      <c r="C116" s="133"/>
      <c r="D116" s="307"/>
      <c r="E116" s="134"/>
      <c r="F116" s="348"/>
      <c r="G116" s="325"/>
      <c r="H116" s="127"/>
      <c r="I116" s="127"/>
      <c r="J116" s="127"/>
      <c r="K116" s="127"/>
      <c r="L116" s="127"/>
      <c r="M116" s="127"/>
      <c r="N116" s="127"/>
      <c r="O116" s="127"/>
      <c r="P116" s="127"/>
      <c r="Q116" s="127"/>
      <c r="R116" s="127"/>
      <c r="S116" s="127"/>
      <c r="T116" s="127"/>
      <c r="U116" s="127"/>
      <c r="V116" s="127"/>
      <c r="W116" s="127"/>
      <c r="X116" s="127"/>
      <c r="Y116" s="127"/>
      <c r="Z116" s="127"/>
      <c r="AA116" s="128"/>
      <c r="AB116" s="128"/>
      <c r="AC116" s="128"/>
      <c r="AD116" s="128"/>
      <c r="AE116" s="128"/>
      <c r="AF116" s="128"/>
      <c r="AG116" s="128"/>
      <c r="AH116" s="128"/>
      <c r="AI116" s="128"/>
      <c r="AJ116" s="128"/>
      <c r="AK116" s="128"/>
      <c r="AL116" s="128"/>
      <c r="AM116" s="128"/>
      <c r="AN116" s="128"/>
      <c r="AO116" s="130"/>
      <c r="AP116" s="130"/>
      <c r="AQ116" s="127"/>
      <c r="AR116" s="127"/>
      <c r="AS116" s="127"/>
      <c r="AT116" s="127"/>
      <c r="AU116" s="127"/>
      <c r="AV116" s="127"/>
      <c r="AW116" s="127"/>
      <c r="AX116" s="127"/>
      <c r="AY116" s="127"/>
      <c r="AZ116" s="127"/>
    </row>
    <row r="117" spans="1:52" s="112" customFormat="1" ht="36">
      <c r="A117" s="84" t="s">
        <v>172</v>
      </c>
      <c r="B117" s="156">
        <v>4</v>
      </c>
      <c r="C117" s="133"/>
      <c r="D117" s="307"/>
      <c r="E117" s="134"/>
      <c r="F117" s="348"/>
      <c r="G117" s="325"/>
      <c r="H117" s="127"/>
      <c r="I117" s="127"/>
      <c r="J117" s="127"/>
      <c r="K117" s="127"/>
      <c r="L117" s="127"/>
      <c r="M117" s="127"/>
      <c r="N117" s="127"/>
      <c r="O117" s="127"/>
      <c r="P117" s="127"/>
      <c r="Q117" s="127"/>
      <c r="R117" s="127"/>
      <c r="S117" s="127"/>
      <c r="T117" s="127"/>
      <c r="U117" s="127"/>
      <c r="V117" s="127"/>
      <c r="W117" s="127"/>
      <c r="X117" s="127"/>
      <c r="Y117" s="127"/>
      <c r="Z117" s="127"/>
      <c r="AA117" s="128"/>
      <c r="AB117" s="128"/>
      <c r="AC117" s="128"/>
      <c r="AD117" s="128"/>
      <c r="AE117" s="128"/>
      <c r="AF117" s="128"/>
      <c r="AG117" s="128"/>
      <c r="AH117" s="128"/>
      <c r="AI117" s="128"/>
      <c r="AJ117" s="128"/>
      <c r="AK117" s="128"/>
      <c r="AL117" s="128"/>
      <c r="AM117" s="128"/>
      <c r="AN117" s="128"/>
      <c r="AO117" s="130"/>
      <c r="AP117" s="130"/>
      <c r="AQ117" s="127"/>
      <c r="AR117" s="127"/>
      <c r="AS117" s="127"/>
      <c r="AT117" s="127"/>
      <c r="AU117" s="127"/>
      <c r="AV117" s="127"/>
      <c r="AW117" s="127"/>
      <c r="AX117" s="127"/>
      <c r="AY117" s="127"/>
      <c r="AZ117" s="127"/>
    </row>
    <row r="118" spans="1:52" s="112" customFormat="1" ht="28.5">
      <c r="A118" s="175" t="s">
        <v>65</v>
      </c>
      <c r="B118" s="188"/>
      <c r="C118" s="133"/>
      <c r="D118" s="307"/>
      <c r="E118" s="134"/>
      <c r="F118" s="348"/>
      <c r="G118" s="325"/>
      <c r="H118" s="127"/>
      <c r="I118" s="127"/>
      <c r="J118" s="127"/>
      <c r="K118" s="127"/>
      <c r="L118" s="127"/>
      <c r="M118" s="127"/>
      <c r="N118" s="127"/>
      <c r="O118" s="127"/>
      <c r="P118" s="127"/>
      <c r="Q118" s="127"/>
      <c r="R118" s="127"/>
      <c r="S118" s="127"/>
      <c r="T118" s="127"/>
      <c r="U118" s="127"/>
      <c r="V118" s="127"/>
      <c r="W118" s="127"/>
      <c r="X118" s="127"/>
      <c r="Y118" s="127"/>
      <c r="Z118" s="127"/>
      <c r="AA118" s="128"/>
      <c r="AB118" s="128"/>
      <c r="AC118" s="128"/>
      <c r="AD118" s="128"/>
      <c r="AE118" s="128"/>
      <c r="AF118" s="128"/>
      <c r="AG118" s="128"/>
      <c r="AH118" s="128"/>
      <c r="AI118" s="128"/>
      <c r="AJ118" s="128"/>
      <c r="AK118" s="128"/>
      <c r="AL118" s="128"/>
      <c r="AM118" s="128"/>
      <c r="AN118" s="128"/>
      <c r="AO118" s="130"/>
      <c r="AP118" s="130"/>
      <c r="AQ118" s="127"/>
      <c r="AR118" s="127"/>
      <c r="AS118" s="127"/>
      <c r="AT118" s="127"/>
      <c r="AU118" s="127"/>
      <c r="AV118" s="127"/>
      <c r="AW118" s="127"/>
      <c r="AX118" s="127"/>
      <c r="AY118" s="127"/>
      <c r="AZ118" s="127"/>
    </row>
    <row r="119" spans="1:52" s="112" customFormat="1" ht="36">
      <c r="A119" s="225" t="s">
        <v>173</v>
      </c>
      <c r="B119" s="226"/>
      <c r="C119" s="227"/>
      <c r="D119" s="315"/>
      <c r="E119" s="227"/>
      <c r="F119" s="350"/>
      <c r="G119" s="332"/>
      <c r="H119" s="127"/>
      <c r="I119" s="127"/>
      <c r="J119" s="127"/>
      <c r="K119" s="127"/>
      <c r="L119" s="127"/>
      <c r="M119" s="127"/>
      <c r="N119" s="127"/>
      <c r="O119" s="127"/>
      <c r="P119" s="127"/>
      <c r="Q119" s="127"/>
      <c r="R119" s="127"/>
      <c r="S119" s="127"/>
      <c r="T119" s="127"/>
      <c r="U119" s="127"/>
      <c r="V119" s="127"/>
      <c r="W119" s="127"/>
      <c r="X119" s="127"/>
      <c r="Y119" s="127"/>
      <c r="Z119" s="127"/>
      <c r="AA119" s="128"/>
      <c r="AB119" s="128"/>
      <c r="AC119" s="128"/>
      <c r="AD119" s="128"/>
      <c r="AE119" s="128"/>
      <c r="AF119" s="128"/>
      <c r="AG119" s="128"/>
      <c r="AH119" s="128"/>
      <c r="AI119" s="128"/>
      <c r="AJ119" s="128"/>
      <c r="AK119" s="128"/>
      <c r="AL119" s="128"/>
      <c r="AM119" s="128"/>
      <c r="AN119" s="128"/>
      <c r="AO119" s="130"/>
      <c r="AP119" s="130"/>
      <c r="AQ119" s="127"/>
      <c r="AR119" s="127"/>
      <c r="AS119" s="127"/>
      <c r="AT119" s="127"/>
      <c r="AU119" s="127"/>
      <c r="AV119" s="127"/>
      <c r="AW119" s="127"/>
      <c r="AX119" s="127"/>
      <c r="AY119" s="127"/>
      <c r="AZ119" s="127"/>
    </row>
    <row r="120" spans="1:52" s="112" customFormat="1" ht="24">
      <c r="A120" s="230" t="s">
        <v>174</v>
      </c>
      <c r="B120" s="163">
        <v>2</v>
      </c>
      <c r="C120" s="131"/>
      <c r="D120" s="308"/>
      <c r="E120" s="223"/>
      <c r="F120" s="348"/>
      <c r="G120" s="325"/>
      <c r="H120" s="127"/>
      <c r="I120" s="127"/>
      <c r="J120" s="127"/>
      <c r="K120" s="127"/>
      <c r="L120" s="127"/>
      <c r="M120" s="127"/>
      <c r="N120" s="127"/>
      <c r="O120" s="127"/>
      <c r="P120" s="127"/>
      <c r="Q120" s="127"/>
      <c r="R120" s="127"/>
      <c r="S120" s="127"/>
      <c r="T120" s="127"/>
      <c r="U120" s="127"/>
      <c r="V120" s="127"/>
      <c r="W120" s="127"/>
      <c r="X120" s="127"/>
      <c r="Y120" s="127"/>
      <c r="Z120" s="127"/>
      <c r="AA120" s="128"/>
      <c r="AB120" s="128"/>
      <c r="AC120" s="128"/>
      <c r="AD120" s="128"/>
      <c r="AE120" s="128"/>
      <c r="AF120" s="128"/>
      <c r="AG120" s="128"/>
      <c r="AH120" s="128"/>
      <c r="AI120" s="128"/>
      <c r="AJ120" s="128"/>
      <c r="AK120" s="128"/>
      <c r="AL120" s="128"/>
      <c r="AM120" s="128"/>
      <c r="AN120" s="128"/>
      <c r="AO120" s="129"/>
      <c r="AP120" s="129"/>
      <c r="AQ120" s="127"/>
      <c r="AR120" s="127"/>
      <c r="AS120" s="127"/>
      <c r="AT120" s="127"/>
      <c r="AU120" s="127"/>
      <c r="AV120" s="127"/>
      <c r="AW120" s="127"/>
      <c r="AX120" s="127"/>
      <c r="AY120" s="127"/>
      <c r="AZ120" s="127"/>
    </row>
    <row r="121" spans="1:52" s="112" customFormat="1" ht="24">
      <c r="A121" s="230" t="s">
        <v>175</v>
      </c>
      <c r="B121" s="163">
        <v>2</v>
      </c>
      <c r="C121" s="131"/>
      <c r="D121" s="308"/>
      <c r="E121" s="223"/>
      <c r="F121" s="348"/>
      <c r="G121" s="325"/>
      <c r="H121" s="127"/>
      <c r="I121" s="127"/>
      <c r="J121" s="127"/>
      <c r="K121" s="127"/>
      <c r="L121" s="127"/>
      <c r="M121" s="127"/>
      <c r="N121" s="127"/>
      <c r="O121" s="127"/>
      <c r="P121" s="127"/>
      <c r="Q121" s="127"/>
      <c r="R121" s="127"/>
      <c r="S121" s="127"/>
      <c r="T121" s="127"/>
      <c r="U121" s="127"/>
      <c r="V121" s="127"/>
      <c r="W121" s="127"/>
      <c r="X121" s="127"/>
      <c r="Y121" s="127"/>
      <c r="Z121" s="127"/>
      <c r="AA121" s="128"/>
      <c r="AB121" s="128"/>
      <c r="AC121" s="128"/>
      <c r="AD121" s="128"/>
      <c r="AE121" s="128"/>
      <c r="AF121" s="128"/>
      <c r="AG121" s="128"/>
      <c r="AH121" s="128"/>
      <c r="AI121" s="128"/>
      <c r="AJ121" s="128"/>
      <c r="AK121" s="128"/>
      <c r="AL121" s="128"/>
      <c r="AM121" s="128"/>
      <c r="AN121" s="128"/>
      <c r="AO121" s="130"/>
      <c r="AP121" s="130"/>
      <c r="AQ121" s="127"/>
      <c r="AR121" s="127"/>
      <c r="AS121" s="127"/>
      <c r="AT121" s="127"/>
      <c r="AU121" s="127"/>
      <c r="AV121" s="127"/>
      <c r="AW121" s="127"/>
      <c r="AX121" s="127"/>
      <c r="AY121" s="127"/>
      <c r="AZ121" s="127"/>
    </row>
    <row r="122" spans="1:52" s="112" customFormat="1">
      <c r="A122" s="230" t="s">
        <v>176</v>
      </c>
      <c r="B122" s="163">
        <v>2</v>
      </c>
      <c r="C122" s="131"/>
      <c r="D122" s="316"/>
      <c r="E122" s="224"/>
      <c r="F122" s="348"/>
      <c r="G122" s="329"/>
      <c r="H122" s="127"/>
      <c r="I122" s="127"/>
      <c r="J122" s="127"/>
      <c r="K122" s="127"/>
      <c r="L122" s="127"/>
      <c r="M122" s="127"/>
      <c r="N122" s="127"/>
      <c r="O122" s="127"/>
      <c r="P122" s="127"/>
      <c r="Q122" s="127"/>
      <c r="R122" s="127"/>
      <c r="S122" s="127"/>
      <c r="T122" s="127"/>
      <c r="U122" s="127"/>
      <c r="V122" s="127"/>
      <c r="W122" s="127"/>
      <c r="X122" s="127"/>
      <c r="Y122" s="127"/>
      <c r="Z122" s="127"/>
      <c r="AA122" s="128"/>
      <c r="AB122" s="128"/>
      <c r="AC122" s="128"/>
      <c r="AD122" s="128"/>
      <c r="AE122" s="128"/>
      <c r="AF122" s="128"/>
      <c r="AG122" s="128"/>
      <c r="AH122" s="128"/>
      <c r="AI122" s="128"/>
      <c r="AJ122" s="128"/>
      <c r="AK122" s="128"/>
      <c r="AL122" s="128"/>
      <c r="AM122" s="128"/>
      <c r="AN122" s="128"/>
      <c r="AO122" s="380"/>
      <c r="AP122" s="130"/>
      <c r="AQ122" s="127"/>
      <c r="AR122" s="127"/>
      <c r="AS122" s="127"/>
      <c r="AT122" s="127"/>
      <c r="AU122" s="127"/>
      <c r="AV122" s="127"/>
      <c r="AW122" s="127"/>
      <c r="AX122" s="127"/>
      <c r="AY122" s="127"/>
      <c r="AZ122" s="127"/>
    </row>
    <row r="123" spans="1:52" s="112" customFormat="1">
      <c r="A123" s="230" t="s">
        <v>177</v>
      </c>
      <c r="B123" s="163">
        <v>2</v>
      </c>
      <c r="C123" s="131"/>
      <c r="D123" s="307"/>
      <c r="E123" s="134"/>
      <c r="F123" s="348"/>
      <c r="G123" s="325"/>
      <c r="H123" s="127"/>
      <c r="I123" s="127"/>
      <c r="J123" s="127"/>
      <c r="K123" s="127"/>
      <c r="L123" s="127"/>
      <c r="M123" s="127"/>
      <c r="N123" s="127"/>
      <c r="O123" s="127"/>
      <c r="P123" s="127"/>
      <c r="Q123" s="127"/>
      <c r="R123" s="127"/>
      <c r="S123" s="127"/>
      <c r="T123" s="127"/>
      <c r="U123" s="127"/>
      <c r="V123" s="127"/>
      <c r="W123" s="127"/>
      <c r="X123" s="127"/>
      <c r="Y123" s="127"/>
      <c r="Z123" s="127"/>
      <c r="AA123" s="128"/>
      <c r="AB123" s="128"/>
      <c r="AC123" s="128"/>
      <c r="AD123" s="128"/>
      <c r="AE123" s="128"/>
      <c r="AF123" s="128"/>
      <c r="AG123" s="128"/>
      <c r="AH123" s="128"/>
      <c r="AI123" s="128"/>
      <c r="AJ123" s="128"/>
      <c r="AK123" s="128"/>
      <c r="AL123" s="128"/>
      <c r="AM123" s="128"/>
      <c r="AN123" s="128"/>
      <c r="AO123" s="380"/>
      <c r="AP123" s="130"/>
      <c r="AQ123" s="127"/>
      <c r="AR123" s="127"/>
      <c r="AS123" s="127"/>
      <c r="AT123" s="127"/>
      <c r="AU123" s="127"/>
      <c r="AV123" s="127"/>
      <c r="AW123" s="127"/>
      <c r="AX123" s="127"/>
      <c r="AY123" s="127"/>
      <c r="AZ123" s="127"/>
    </row>
    <row r="124" spans="1:52" s="112" customFormat="1" ht="60">
      <c r="A124" s="231" t="s">
        <v>342</v>
      </c>
      <c r="B124" s="163">
        <v>2</v>
      </c>
      <c r="C124" s="131"/>
      <c r="D124" s="307"/>
      <c r="E124" s="134"/>
      <c r="F124" s="348"/>
      <c r="G124" s="325"/>
      <c r="H124" s="127"/>
      <c r="I124" s="127"/>
      <c r="J124" s="127"/>
      <c r="K124" s="127"/>
      <c r="L124" s="127"/>
      <c r="M124" s="127"/>
      <c r="N124" s="127"/>
      <c r="O124" s="127"/>
      <c r="P124" s="127"/>
      <c r="Q124" s="127"/>
      <c r="R124" s="127"/>
      <c r="S124" s="127"/>
      <c r="T124" s="127"/>
      <c r="U124" s="127"/>
      <c r="V124" s="127"/>
      <c r="W124" s="127"/>
      <c r="X124" s="127"/>
      <c r="Y124" s="127"/>
      <c r="Z124" s="127"/>
      <c r="AA124" s="128"/>
      <c r="AB124" s="128"/>
      <c r="AC124" s="128"/>
      <c r="AD124" s="128"/>
      <c r="AE124" s="128"/>
      <c r="AF124" s="128"/>
      <c r="AG124" s="128"/>
      <c r="AH124" s="128"/>
      <c r="AI124" s="128"/>
      <c r="AJ124" s="128"/>
      <c r="AK124" s="128"/>
      <c r="AL124" s="128"/>
      <c r="AM124" s="128"/>
      <c r="AN124" s="128"/>
      <c r="AO124" s="130"/>
      <c r="AP124" s="130"/>
      <c r="AQ124" s="127"/>
      <c r="AR124" s="127"/>
      <c r="AS124" s="127"/>
      <c r="AT124" s="127"/>
      <c r="AU124" s="127"/>
      <c r="AV124" s="127"/>
      <c r="AW124" s="127"/>
      <c r="AX124" s="127"/>
      <c r="AY124" s="127"/>
      <c r="AZ124" s="127"/>
    </row>
    <row r="125" spans="1:52" s="112" customFormat="1" ht="24">
      <c r="A125" s="232" t="s">
        <v>178</v>
      </c>
      <c r="B125" s="163">
        <v>2</v>
      </c>
      <c r="C125" s="131"/>
      <c r="D125" s="307"/>
      <c r="E125" s="134"/>
      <c r="F125" s="348"/>
      <c r="G125" s="325"/>
      <c r="H125" s="127"/>
      <c r="I125" s="127"/>
      <c r="J125" s="127"/>
      <c r="K125" s="127"/>
      <c r="L125" s="127"/>
      <c r="M125" s="127"/>
      <c r="N125" s="127"/>
      <c r="O125" s="127"/>
      <c r="P125" s="127"/>
      <c r="Q125" s="127"/>
      <c r="R125" s="127"/>
      <c r="S125" s="127"/>
      <c r="T125" s="127"/>
      <c r="U125" s="127"/>
      <c r="V125" s="127"/>
      <c r="W125" s="127"/>
      <c r="X125" s="127"/>
      <c r="Y125" s="127"/>
      <c r="Z125" s="127"/>
      <c r="AA125" s="128"/>
      <c r="AB125" s="128"/>
      <c r="AC125" s="128"/>
      <c r="AD125" s="128"/>
      <c r="AE125" s="128"/>
      <c r="AF125" s="128"/>
      <c r="AG125" s="128"/>
      <c r="AH125" s="128"/>
      <c r="AI125" s="128"/>
      <c r="AJ125" s="128"/>
      <c r="AK125" s="128"/>
      <c r="AL125" s="128"/>
      <c r="AM125" s="128"/>
      <c r="AN125" s="128"/>
      <c r="AO125" s="130"/>
      <c r="AP125" s="130"/>
      <c r="AQ125" s="127"/>
      <c r="AR125" s="127"/>
      <c r="AS125" s="127"/>
      <c r="AT125" s="127"/>
      <c r="AU125" s="127"/>
      <c r="AV125" s="127"/>
      <c r="AW125" s="127"/>
      <c r="AX125" s="127"/>
      <c r="AY125" s="127"/>
      <c r="AZ125" s="127"/>
    </row>
    <row r="126" spans="1:52" s="112" customFormat="1" ht="24">
      <c r="A126" s="233" t="s">
        <v>179</v>
      </c>
      <c r="B126" s="163">
        <v>2</v>
      </c>
      <c r="C126" s="131"/>
      <c r="D126" s="307"/>
      <c r="E126" s="134"/>
      <c r="F126" s="348"/>
      <c r="G126" s="325"/>
      <c r="H126" s="127"/>
      <c r="I126" s="127"/>
      <c r="J126" s="127"/>
      <c r="K126" s="127"/>
      <c r="L126" s="127"/>
      <c r="M126" s="127"/>
      <c r="N126" s="127"/>
      <c r="O126" s="127"/>
      <c r="P126" s="127"/>
      <c r="Q126" s="127"/>
      <c r="R126" s="127"/>
      <c r="S126" s="127"/>
      <c r="T126" s="127"/>
      <c r="U126" s="127"/>
      <c r="V126" s="127"/>
      <c r="W126" s="127"/>
      <c r="X126" s="127"/>
      <c r="Y126" s="127"/>
      <c r="Z126" s="127"/>
      <c r="AA126" s="128"/>
      <c r="AB126" s="128"/>
      <c r="AC126" s="128"/>
      <c r="AD126" s="128"/>
      <c r="AE126" s="128"/>
      <c r="AF126" s="128"/>
      <c r="AG126" s="128"/>
      <c r="AH126" s="128"/>
      <c r="AI126" s="128"/>
      <c r="AJ126" s="128"/>
      <c r="AK126" s="128"/>
      <c r="AL126" s="128"/>
      <c r="AM126" s="128"/>
      <c r="AN126" s="128"/>
      <c r="AO126" s="130"/>
      <c r="AP126" s="130"/>
      <c r="AQ126" s="127"/>
      <c r="AR126" s="127"/>
      <c r="AS126" s="127"/>
      <c r="AT126" s="127"/>
      <c r="AU126" s="127"/>
      <c r="AV126" s="127"/>
      <c r="AW126" s="127"/>
      <c r="AX126" s="127"/>
      <c r="AY126" s="127"/>
      <c r="AZ126" s="127"/>
    </row>
    <row r="127" spans="1:52" s="112" customFormat="1" ht="24">
      <c r="A127" s="233" t="s">
        <v>180</v>
      </c>
      <c r="B127" s="163">
        <v>2</v>
      </c>
      <c r="C127" s="131"/>
      <c r="D127" s="307"/>
      <c r="E127" s="134"/>
      <c r="F127" s="348"/>
      <c r="G127" s="325"/>
      <c r="H127" s="127"/>
      <c r="I127" s="127"/>
      <c r="J127" s="127"/>
      <c r="K127" s="127"/>
      <c r="L127" s="127"/>
      <c r="M127" s="127"/>
      <c r="N127" s="127"/>
      <c r="O127" s="127"/>
      <c r="P127" s="127"/>
      <c r="Q127" s="127"/>
      <c r="R127" s="127"/>
      <c r="S127" s="127"/>
      <c r="T127" s="127"/>
      <c r="U127" s="127"/>
      <c r="V127" s="127"/>
      <c r="W127" s="127"/>
      <c r="X127" s="127"/>
      <c r="Y127" s="127"/>
      <c r="Z127" s="127"/>
      <c r="AA127" s="128"/>
      <c r="AB127" s="128"/>
      <c r="AC127" s="128"/>
      <c r="AD127" s="128"/>
      <c r="AE127" s="128"/>
      <c r="AF127" s="128"/>
      <c r="AG127" s="128"/>
      <c r="AH127" s="128"/>
      <c r="AI127" s="128"/>
      <c r="AJ127" s="128"/>
      <c r="AK127" s="128"/>
      <c r="AL127" s="128"/>
      <c r="AM127" s="128"/>
      <c r="AN127" s="128"/>
      <c r="AO127" s="130"/>
      <c r="AP127" s="130"/>
      <c r="AQ127" s="127"/>
      <c r="AR127" s="127"/>
      <c r="AS127" s="127"/>
      <c r="AT127" s="127"/>
      <c r="AU127" s="127"/>
      <c r="AV127" s="127"/>
      <c r="AW127" s="127"/>
      <c r="AX127" s="127"/>
      <c r="AY127" s="127"/>
      <c r="AZ127" s="127"/>
    </row>
    <row r="128" spans="1:52" s="112" customFormat="1" ht="84">
      <c r="A128" s="121" t="s">
        <v>300</v>
      </c>
      <c r="B128" s="163">
        <v>2</v>
      </c>
      <c r="C128" s="131"/>
      <c r="D128" s="310"/>
      <c r="E128" s="135"/>
      <c r="F128" s="348"/>
      <c r="G128" s="327"/>
      <c r="H128" s="127"/>
      <c r="I128" s="127"/>
      <c r="J128" s="127"/>
      <c r="K128" s="127"/>
      <c r="L128" s="127"/>
      <c r="M128" s="127"/>
      <c r="N128" s="127"/>
      <c r="O128" s="127"/>
      <c r="P128" s="127"/>
      <c r="Q128" s="127"/>
      <c r="R128" s="127"/>
      <c r="S128" s="127"/>
      <c r="T128" s="127"/>
      <c r="U128" s="127"/>
      <c r="V128" s="127"/>
      <c r="W128" s="127"/>
      <c r="X128" s="127"/>
      <c r="Y128" s="127"/>
      <c r="Z128" s="127"/>
      <c r="AA128" s="128"/>
      <c r="AB128" s="128"/>
      <c r="AC128" s="128"/>
      <c r="AD128" s="128"/>
      <c r="AE128" s="128"/>
      <c r="AF128" s="128"/>
      <c r="AG128" s="128"/>
      <c r="AH128" s="128"/>
      <c r="AI128" s="128"/>
      <c r="AJ128" s="128"/>
      <c r="AK128" s="128"/>
      <c r="AL128" s="128"/>
      <c r="AM128" s="128"/>
      <c r="AN128" s="128"/>
      <c r="AO128" s="130"/>
      <c r="AP128" s="130"/>
      <c r="AQ128" s="127"/>
      <c r="AR128" s="127"/>
      <c r="AS128" s="127"/>
      <c r="AT128" s="127"/>
      <c r="AU128" s="127"/>
      <c r="AV128" s="127"/>
      <c r="AW128" s="127"/>
      <c r="AX128" s="127"/>
      <c r="AY128" s="127"/>
      <c r="AZ128" s="127"/>
    </row>
    <row r="129" spans="1:52" s="112" customFormat="1" ht="36">
      <c r="A129" s="234" t="s">
        <v>181</v>
      </c>
      <c r="B129" s="163">
        <v>2</v>
      </c>
      <c r="C129" s="131"/>
      <c r="D129" s="312"/>
      <c r="E129" s="209"/>
      <c r="F129" s="348"/>
      <c r="G129" s="328"/>
      <c r="H129" s="127"/>
      <c r="I129" s="127"/>
      <c r="J129" s="127"/>
      <c r="K129" s="127"/>
      <c r="L129" s="127"/>
      <c r="M129" s="127"/>
      <c r="N129" s="127"/>
      <c r="O129" s="127"/>
      <c r="P129" s="127"/>
      <c r="Q129" s="127"/>
      <c r="R129" s="127"/>
      <c r="S129" s="127"/>
      <c r="T129" s="127"/>
      <c r="U129" s="127"/>
      <c r="V129" s="127"/>
      <c r="W129" s="127"/>
      <c r="X129" s="127"/>
      <c r="Y129" s="127"/>
      <c r="Z129" s="127"/>
      <c r="AA129" s="128"/>
      <c r="AB129" s="128"/>
      <c r="AC129" s="128"/>
      <c r="AD129" s="128"/>
      <c r="AE129" s="128"/>
      <c r="AF129" s="128"/>
      <c r="AG129" s="128"/>
      <c r="AH129" s="128"/>
      <c r="AI129" s="128"/>
      <c r="AJ129" s="128"/>
      <c r="AK129" s="128"/>
      <c r="AL129" s="128"/>
      <c r="AM129" s="128"/>
      <c r="AN129" s="128"/>
      <c r="AO129" s="130"/>
      <c r="AP129" s="130"/>
      <c r="AQ129" s="127"/>
      <c r="AR129" s="127"/>
      <c r="AS129" s="127"/>
      <c r="AT129" s="127"/>
      <c r="AU129" s="127"/>
      <c r="AV129" s="127"/>
      <c r="AW129" s="127"/>
      <c r="AX129" s="127"/>
      <c r="AY129" s="127"/>
      <c r="AZ129" s="127"/>
    </row>
    <row r="130" spans="1:52" s="112" customFormat="1" ht="36">
      <c r="A130" s="235" t="s">
        <v>182</v>
      </c>
      <c r="B130" s="163">
        <v>2</v>
      </c>
      <c r="C130" s="131"/>
      <c r="D130" s="311"/>
      <c r="E130" s="132"/>
      <c r="F130" s="348"/>
      <c r="G130" s="329"/>
      <c r="H130" s="127"/>
      <c r="I130" s="127"/>
      <c r="J130" s="127"/>
      <c r="K130" s="127"/>
      <c r="L130" s="127"/>
      <c r="M130" s="127"/>
      <c r="N130" s="127"/>
      <c r="O130" s="127"/>
      <c r="P130" s="127"/>
      <c r="Q130" s="127"/>
      <c r="R130" s="127"/>
      <c r="S130" s="127"/>
      <c r="T130" s="127"/>
      <c r="U130" s="127"/>
      <c r="V130" s="127"/>
      <c r="W130" s="127"/>
      <c r="X130" s="127"/>
      <c r="Y130" s="127"/>
      <c r="Z130" s="127"/>
      <c r="AA130" s="128"/>
      <c r="AB130" s="128"/>
      <c r="AC130" s="128"/>
      <c r="AD130" s="128"/>
      <c r="AE130" s="128"/>
      <c r="AF130" s="128"/>
      <c r="AG130" s="128"/>
      <c r="AH130" s="128"/>
      <c r="AI130" s="128"/>
      <c r="AJ130" s="128"/>
      <c r="AK130" s="128"/>
      <c r="AL130" s="128"/>
      <c r="AM130" s="128"/>
      <c r="AN130" s="128"/>
      <c r="AO130" s="130"/>
      <c r="AP130" s="130"/>
      <c r="AQ130" s="127"/>
      <c r="AR130" s="127"/>
      <c r="AS130" s="127"/>
      <c r="AT130" s="127"/>
      <c r="AU130" s="127"/>
      <c r="AV130" s="127"/>
      <c r="AW130" s="127"/>
      <c r="AX130" s="127"/>
      <c r="AY130" s="127"/>
      <c r="AZ130" s="127"/>
    </row>
    <row r="131" spans="1:52" s="112" customFormat="1" ht="72">
      <c r="A131" s="236" t="s">
        <v>343</v>
      </c>
      <c r="B131" s="163">
        <v>2</v>
      </c>
      <c r="C131" s="131"/>
      <c r="D131" s="307"/>
      <c r="E131" s="134"/>
      <c r="F131" s="348"/>
      <c r="G131" s="325"/>
      <c r="H131" s="127"/>
      <c r="I131" s="127"/>
      <c r="J131" s="127"/>
      <c r="K131" s="127"/>
      <c r="L131" s="127"/>
      <c r="M131" s="127"/>
      <c r="N131" s="127"/>
      <c r="O131" s="127"/>
      <c r="P131" s="127"/>
      <c r="Q131" s="127"/>
      <c r="R131" s="127"/>
      <c r="S131" s="127"/>
      <c r="T131" s="127"/>
      <c r="U131" s="127"/>
      <c r="V131" s="127"/>
      <c r="W131" s="127"/>
      <c r="X131" s="127"/>
      <c r="Y131" s="127"/>
      <c r="Z131" s="127"/>
      <c r="AA131" s="128"/>
      <c r="AB131" s="128"/>
      <c r="AC131" s="128"/>
      <c r="AD131" s="128"/>
      <c r="AE131" s="128"/>
      <c r="AF131" s="128"/>
      <c r="AG131" s="128"/>
      <c r="AH131" s="128"/>
      <c r="AI131" s="128"/>
      <c r="AJ131" s="128"/>
      <c r="AK131" s="128"/>
      <c r="AL131" s="128"/>
      <c r="AM131" s="128"/>
      <c r="AN131" s="128"/>
      <c r="AO131" s="130"/>
      <c r="AP131" s="130"/>
      <c r="AQ131" s="127"/>
      <c r="AR131" s="127"/>
      <c r="AS131" s="127"/>
      <c r="AT131" s="127"/>
      <c r="AU131" s="127"/>
      <c r="AV131" s="127"/>
      <c r="AW131" s="127"/>
      <c r="AX131" s="127"/>
      <c r="AY131" s="127"/>
      <c r="AZ131" s="127"/>
    </row>
    <row r="132" spans="1:52" s="112" customFormat="1">
      <c r="A132" s="178" t="s">
        <v>183</v>
      </c>
      <c r="B132" s="163">
        <v>2</v>
      </c>
      <c r="C132" s="131"/>
      <c r="D132" s="310"/>
      <c r="E132" s="135"/>
      <c r="F132" s="348"/>
      <c r="G132" s="327"/>
      <c r="H132" s="127"/>
      <c r="I132" s="127"/>
      <c r="J132" s="127"/>
      <c r="K132" s="127"/>
      <c r="L132" s="127"/>
      <c r="M132" s="127"/>
      <c r="N132" s="127"/>
      <c r="O132" s="127"/>
      <c r="P132" s="127"/>
      <c r="Q132" s="127"/>
      <c r="R132" s="127"/>
      <c r="S132" s="127"/>
      <c r="T132" s="127"/>
      <c r="U132" s="127"/>
      <c r="V132" s="127"/>
      <c r="W132" s="127"/>
      <c r="X132" s="127"/>
      <c r="Y132" s="127"/>
      <c r="Z132" s="127"/>
      <c r="AA132" s="128"/>
      <c r="AB132" s="128"/>
      <c r="AC132" s="128"/>
      <c r="AD132" s="128"/>
      <c r="AE132" s="128"/>
      <c r="AF132" s="128"/>
      <c r="AG132" s="128"/>
      <c r="AH132" s="128"/>
      <c r="AI132" s="128"/>
      <c r="AJ132" s="128"/>
      <c r="AK132" s="128"/>
      <c r="AL132" s="128"/>
      <c r="AM132" s="128"/>
      <c r="AN132" s="128"/>
      <c r="AO132" s="130"/>
      <c r="AP132" s="130"/>
      <c r="AQ132" s="127"/>
      <c r="AR132" s="127"/>
      <c r="AS132" s="127"/>
      <c r="AT132" s="127"/>
      <c r="AU132" s="127"/>
      <c r="AV132" s="127"/>
      <c r="AW132" s="127"/>
      <c r="AX132" s="127"/>
      <c r="AY132" s="127"/>
      <c r="AZ132" s="127"/>
    </row>
    <row r="133" spans="1:52" s="112" customFormat="1" ht="24">
      <c r="A133" s="236" t="s">
        <v>369</v>
      </c>
      <c r="B133" s="163">
        <v>2</v>
      </c>
      <c r="C133" s="131"/>
      <c r="D133" s="312"/>
      <c r="E133" s="209"/>
      <c r="F133" s="348"/>
      <c r="G133" s="328"/>
      <c r="H133" s="127"/>
      <c r="I133" s="127"/>
      <c r="J133" s="127"/>
      <c r="K133" s="127"/>
      <c r="L133" s="127"/>
      <c r="M133" s="127"/>
      <c r="N133" s="127"/>
      <c r="O133" s="127"/>
      <c r="P133" s="127"/>
      <c r="Q133" s="127"/>
      <c r="R133" s="127"/>
      <c r="S133" s="127"/>
      <c r="T133" s="127"/>
      <c r="U133" s="127"/>
      <c r="V133" s="127"/>
      <c r="W133" s="127"/>
      <c r="X133" s="127"/>
      <c r="Y133" s="127"/>
      <c r="Z133" s="127"/>
      <c r="AA133" s="128"/>
      <c r="AB133" s="128"/>
      <c r="AC133" s="128"/>
      <c r="AD133" s="128"/>
      <c r="AE133" s="128"/>
      <c r="AF133" s="128"/>
      <c r="AG133" s="128"/>
      <c r="AH133" s="128"/>
      <c r="AI133" s="128"/>
      <c r="AJ133" s="128"/>
      <c r="AK133" s="128"/>
      <c r="AL133" s="128"/>
      <c r="AM133" s="128"/>
      <c r="AN133" s="128"/>
      <c r="AO133" s="130"/>
      <c r="AP133" s="130"/>
      <c r="AQ133" s="127"/>
      <c r="AR133" s="127"/>
      <c r="AS133" s="127"/>
      <c r="AT133" s="127"/>
      <c r="AU133" s="127"/>
      <c r="AV133" s="127"/>
      <c r="AW133" s="127"/>
      <c r="AX133" s="127"/>
      <c r="AY133" s="127"/>
      <c r="AZ133" s="127"/>
    </row>
    <row r="134" spans="1:52" s="112" customFormat="1" ht="24">
      <c r="A134" s="237" t="s">
        <v>344</v>
      </c>
      <c r="B134" s="163">
        <v>2</v>
      </c>
      <c r="C134" s="131"/>
      <c r="D134" s="311"/>
      <c r="E134" s="132"/>
      <c r="F134" s="348"/>
      <c r="G134" s="329"/>
      <c r="H134" s="127"/>
      <c r="I134" s="127"/>
      <c r="J134" s="127"/>
      <c r="K134" s="127"/>
      <c r="L134" s="127"/>
      <c r="M134" s="127"/>
      <c r="N134" s="127"/>
      <c r="O134" s="127"/>
      <c r="P134" s="127"/>
      <c r="Q134" s="127"/>
      <c r="R134" s="127"/>
      <c r="S134" s="127"/>
      <c r="T134" s="127"/>
      <c r="U134" s="127"/>
      <c r="V134" s="127"/>
      <c r="W134" s="127"/>
      <c r="X134" s="127"/>
      <c r="Y134" s="127"/>
      <c r="Z134" s="127"/>
      <c r="AA134" s="128"/>
      <c r="AB134" s="128"/>
      <c r="AC134" s="128"/>
      <c r="AD134" s="128"/>
      <c r="AE134" s="128"/>
      <c r="AF134" s="128"/>
      <c r="AG134" s="128"/>
      <c r="AH134" s="128"/>
      <c r="AI134" s="128"/>
      <c r="AJ134" s="128"/>
      <c r="AK134" s="128"/>
      <c r="AL134" s="128"/>
      <c r="AM134" s="128"/>
      <c r="AN134" s="128"/>
      <c r="AO134" s="130"/>
      <c r="AP134" s="130"/>
      <c r="AQ134" s="127"/>
      <c r="AR134" s="127"/>
      <c r="AS134" s="127"/>
      <c r="AT134" s="127"/>
      <c r="AU134" s="127"/>
      <c r="AV134" s="127"/>
      <c r="AW134" s="127"/>
      <c r="AX134" s="127"/>
      <c r="AY134" s="127"/>
      <c r="AZ134" s="127"/>
    </row>
    <row r="135" spans="1:52" s="112" customFormat="1" ht="84">
      <c r="A135" s="84" t="s">
        <v>361</v>
      </c>
      <c r="B135" s="238"/>
      <c r="C135" s="299"/>
      <c r="D135" s="317"/>
      <c r="E135" s="299"/>
      <c r="F135" s="353"/>
      <c r="G135" s="335"/>
      <c r="H135" s="127"/>
      <c r="I135" s="127"/>
      <c r="J135" s="127"/>
      <c r="K135" s="127"/>
      <c r="L135" s="127"/>
      <c r="M135" s="127"/>
      <c r="N135" s="127"/>
      <c r="O135" s="127"/>
      <c r="P135" s="127"/>
      <c r="Q135" s="127"/>
      <c r="R135" s="127"/>
      <c r="S135" s="127"/>
      <c r="T135" s="127"/>
      <c r="U135" s="127"/>
      <c r="V135" s="127"/>
      <c r="W135" s="127"/>
      <c r="X135" s="127"/>
      <c r="Y135" s="127"/>
      <c r="Z135" s="127"/>
      <c r="AA135" s="128"/>
      <c r="AB135" s="128"/>
      <c r="AC135" s="128"/>
      <c r="AD135" s="128"/>
      <c r="AE135" s="128"/>
      <c r="AF135" s="128"/>
      <c r="AG135" s="128"/>
      <c r="AH135" s="128"/>
      <c r="AI135" s="128"/>
      <c r="AJ135" s="128"/>
      <c r="AK135" s="128"/>
      <c r="AL135" s="128"/>
      <c r="AM135" s="128"/>
      <c r="AN135" s="128"/>
      <c r="AO135" s="130"/>
      <c r="AP135" s="130"/>
      <c r="AQ135" s="127"/>
      <c r="AR135" s="127"/>
      <c r="AS135" s="127"/>
      <c r="AT135" s="127"/>
      <c r="AU135" s="127"/>
      <c r="AV135" s="127"/>
      <c r="AW135" s="127"/>
      <c r="AX135" s="127"/>
      <c r="AY135" s="127"/>
      <c r="AZ135" s="127"/>
    </row>
    <row r="136" spans="1:52" s="112" customFormat="1" ht="60">
      <c r="A136" s="84" t="s">
        <v>364</v>
      </c>
      <c r="B136" s="163">
        <v>2</v>
      </c>
      <c r="C136" s="131"/>
      <c r="D136" s="307"/>
      <c r="E136" s="134"/>
      <c r="F136" s="348"/>
      <c r="G136" s="325"/>
      <c r="H136" s="127"/>
      <c r="I136" s="127"/>
      <c r="J136" s="127"/>
      <c r="K136" s="127"/>
      <c r="L136" s="127"/>
      <c r="M136" s="127"/>
      <c r="N136" s="127"/>
      <c r="O136" s="127"/>
      <c r="P136" s="127"/>
      <c r="Q136" s="127"/>
      <c r="R136" s="127"/>
      <c r="S136" s="127"/>
      <c r="T136" s="127"/>
      <c r="U136" s="127"/>
      <c r="V136" s="127"/>
      <c r="W136" s="127"/>
      <c r="X136" s="127"/>
      <c r="Y136" s="127"/>
      <c r="Z136" s="127"/>
      <c r="AA136" s="128"/>
      <c r="AB136" s="128"/>
      <c r="AC136" s="128"/>
      <c r="AD136" s="128"/>
      <c r="AE136" s="128"/>
      <c r="AF136" s="128"/>
      <c r="AG136" s="128"/>
      <c r="AH136" s="128"/>
      <c r="AI136" s="128"/>
      <c r="AJ136" s="128"/>
      <c r="AK136" s="128"/>
      <c r="AL136" s="128"/>
      <c r="AM136" s="128"/>
      <c r="AN136" s="128"/>
      <c r="AO136" s="130"/>
      <c r="AP136" s="130"/>
      <c r="AQ136" s="127"/>
      <c r="AR136" s="127"/>
      <c r="AS136" s="127"/>
      <c r="AT136" s="127"/>
      <c r="AU136" s="127"/>
      <c r="AV136" s="127"/>
      <c r="AW136" s="127"/>
      <c r="AX136" s="127"/>
      <c r="AY136" s="127"/>
      <c r="AZ136" s="127"/>
    </row>
    <row r="137" spans="1:52" s="112" customFormat="1" ht="36">
      <c r="A137" s="84" t="s">
        <v>370</v>
      </c>
      <c r="B137" s="143">
        <v>2</v>
      </c>
      <c r="C137" s="131"/>
      <c r="D137" s="307"/>
      <c r="E137" s="134"/>
      <c r="F137" s="348"/>
      <c r="G137" s="325"/>
      <c r="H137" s="127"/>
      <c r="I137" s="127"/>
      <c r="J137" s="127"/>
      <c r="K137" s="127"/>
      <c r="L137" s="127"/>
      <c r="M137" s="127"/>
      <c r="N137" s="127"/>
      <c r="O137" s="127"/>
      <c r="P137" s="127"/>
      <c r="Q137" s="127"/>
      <c r="R137" s="127"/>
      <c r="S137" s="127"/>
      <c r="T137" s="127"/>
      <c r="U137" s="127"/>
      <c r="V137" s="127"/>
      <c r="W137" s="127"/>
      <c r="X137" s="127"/>
      <c r="Y137" s="127"/>
      <c r="Z137" s="127"/>
      <c r="AA137" s="128"/>
      <c r="AB137" s="128"/>
      <c r="AC137" s="128"/>
      <c r="AD137" s="128"/>
      <c r="AE137" s="128"/>
      <c r="AF137" s="128"/>
      <c r="AG137" s="128"/>
      <c r="AH137" s="128"/>
      <c r="AI137" s="128"/>
      <c r="AJ137" s="128"/>
      <c r="AK137" s="128"/>
      <c r="AL137" s="128"/>
      <c r="AM137" s="128"/>
      <c r="AN137" s="128"/>
      <c r="AO137" s="130"/>
      <c r="AP137" s="130"/>
      <c r="AQ137" s="127"/>
      <c r="AR137" s="127"/>
      <c r="AS137" s="127"/>
      <c r="AT137" s="127"/>
      <c r="AU137" s="127"/>
      <c r="AV137" s="127"/>
      <c r="AW137" s="127"/>
      <c r="AX137" s="127"/>
      <c r="AY137" s="127"/>
      <c r="AZ137" s="127"/>
    </row>
    <row r="138" spans="1:52" s="112" customFormat="1" ht="84">
      <c r="A138" s="102" t="s">
        <v>365</v>
      </c>
      <c r="B138" s="156">
        <v>4</v>
      </c>
      <c r="C138" s="133"/>
      <c r="D138" s="307"/>
      <c r="E138" s="134"/>
      <c r="F138" s="348"/>
      <c r="G138" s="325"/>
      <c r="H138" s="127"/>
      <c r="I138" s="127"/>
      <c r="J138" s="127"/>
      <c r="K138" s="127"/>
      <c r="L138" s="127"/>
      <c r="M138" s="127"/>
      <c r="N138" s="127"/>
      <c r="O138" s="127"/>
      <c r="P138" s="127"/>
      <c r="Q138" s="127"/>
      <c r="R138" s="127"/>
      <c r="S138" s="127"/>
      <c r="T138" s="127"/>
      <c r="U138" s="127"/>
      <c r="V138" s="127"/>
      <c r="W138" s="127"/>
      <c r="X138" s="127"/>
      <c r="Y138" s="127"/>
      <c r="Z138" s="127"/>
      <c r="AA138" s="128"/>
      <c r="AB138" s="128"/>
      <c r="AC138" s="128"/>
      <c r="AD138" s="128"/>
      <c r="AE138" s="128"/>
      <c r="AF138" s="128"/>
      <c r="AG138" s="128"/>
      <c r="AH138" s="128"/>
      <c r="AI138" s="128"/>
      <c r="AJ138" s="128"/>
      <c r="AK138" s="128"/>
      <c r="AL138" s="128"/>
      <c r="AM138" s="128"/>
      <c r="AN138" s="128"/>
      <c r="AO138" s="130"/>
      <c r="AP138" s="130"/>
      <c r="AQ138" s="127"/>
      <c r="AR138" s="127"/>
      <c r="AS138" s="127"/>
      <c r="AT138" s="127"/>
      <c r="AU138" s="127"/>
      <c r="AV138" s="127"/>
      <c r="AW138" s="127"/>
      <c r="AX138" s="127"/>
      <c r="AY138" s="127"/>
      <c r="AZ138" s="127"/>
    </row>
    <row r="139" spans="1:52" s="112" customFormat="1" ht="84">
      <c r="A139" s="102" t="s">
        <v>301</v>
      </c>
      <c r="B139" s="156">
        <v>4</v>
      </c>
      <c r="C139" s="133"/>
      <c r="D139" s="307"/>
      <c r="E139" s="134"/>
      <c r="F139" s="348"/>
      <c r="G139" s="325"/>
      <c r="H139" s="127"/>
      <c r="I139" s="127"/>
      <c r="J139" s="127"/>
      <c r="K139" s="127"/>
      <c r="L139" s="127"/>
      <c r="M139" s="127"/>
      <c r="N139" s="127"/>
      <c r="O139" s="127"/>
      <c r="P139" s="127"/>
      <c r="Q139" s="127"/>
      <c r="R139" s="127"/>
      <c r="S139" s="127"/>
      <c r="T139" s="127"/>
      <c r="U139" s="127"/>
      <c r="V139" s="127"/>
      <c r="W139" s="127"/>
      <c r="X139" s="127"/>
      <c r="Y139" s="127"/>
      <c r="Z139" s="127"/>
      <c r="AA139" s="128"/>
      <c r="AB139" s="128"/>
      <c r="AC139" s="128"/>
      <c r="AD139" s="128"/>
      <c r="AE139" s="128"/>
      <c r="AF139" s="128"/>
      <c r="AG139" s="128"/>
      <c r="AH139" s="128"/>
      <c r="AI139" s="128"/>
      <c r="AJ139" s="128"/>
      <c r="AK139" s="128"/>
      <c r="AL139" s="128"/>
      <c r="AM139" s="128"/>
      <c r="AN139" s="128"/>
      <c r="AO139" s="130"/>
      <c r="AP139" s="130"/>
      <c r="AQ139" s="127"/>
      <c r="AR139" s="127"/>
      <c r="AS139" s="127"/>
      <c r="AT139" s="127"/>
      <c r="AU139" s="127"/>
      <c r="AV139" s="127"/>
      <c r="AW139" s="127"/>
      <c r="AX139" s="127"/>
      <c r="AY139" s="127"/>
      <c r="AZ139" s="127"/>
    </row>
    <row r="140" spans="1:52" s="112" customFormat="1" ht="96">
      <c r="A140" s="106" t="s">
        <v>371</v>
      </c>
      <c r="B140" s="147">
        <v>2</v>
      </c>
      <c r="C140" s="131"/>
      <c r="D140" s="310"/>
      <c r="E140" s="135"/>
      <c r="F140" s="348"/>
      <c r="G140" s="327"/>
      <c r="H140" s="127"/>
      <c r="I140" s="127"/>
      <c r="J140" s="127"/>
      <c r="K140" s="127"/>
      <c r="L140" s="127"/>
      <c r="M140" s="127"/>
      <c r="N140" s="127"/>
      <c r="O140" s="127"/>
      <c r="P140" s="127"/>
      <c r="Q140" s="127"/>
      <c r="R140" s="127"/>
      <c r="S140" s="127"/>
      <c r="T140" s="127"/>
      <c r="U140" s="127"/>
      <c r="V140" s="127"/>
      <c r="W140" s="127"/>
      <c r="X140" s="127"/>
      <c r="Y140" s="127"/>
      <c r="Z140" s="127"/>
      <c r="AA140" s="128"/>
      <c r="AB140" s="128"/>
      <c r="AC140" s="128"/>
      <c r="AD140" s="128"/>
      <c r="AE140" s="128"/>
      <c r="AF140" s="128"/>
      <c r="AG140" s="128"/>
      <c r="AH140" s="128"/>
      <c r="AI140" s="128"/>
      <c r="AJ140" s="128"/>
      <c r="AK140" s="128"/>
      <c r="AL140" s="128"/>
      <c r="AM140" s="128"/>
      <c r="AN140" s="128"/>
      <c r="AO140" s="130"/>
      <c r="AP140" s="130"/>
      <c r="AQ140" s="127"/>
      <c r="AR140" s="127"/>
      <c r="AS140" s="127"/>
      <c r="AT140" s="127"/>
      <c r="AU140" s="127"/>
      <c r="AV140" s="127"/>
      <c r="AW140" s="127"/>
      <c r="AX140" s="127"/>
      <c r="AY140" s="127"/>
      <c r="AZ140" s="127"/>
    </row>
    <row r="141" spans="1:52" s="112" customFormat="1" ht="96">
      <c r="A141" s="249" t="s">
        <v>302</v>
      </c>
      <c r="B141" s="250">
        <v>4</v>
      </c>
      <c r="C141" s="133"/>
      <c r="D141" s="308"/>
      <c r="E141" s="223"/>
      <c r="F141" s="348"/>
      <c r="G141" s="325"/>
      <c r="H141" s="127"/>
      <c r="I141" s="127"/>
      <c r="J141" s="127"/>
      <c r="K141" s="127"/>
      <c r="L141" s="127"/>
      <c r="M141" s="127"/>
      <c r="N141" s="127"/>
      <c r="O141" s="127"/>
      <c r="P141" s="127"/>
      <c r="Q141" s="127"/>
      <c r="R141" s="127"/>
      <c r="S141" s="127"/>
      <c r="T141" s="127"/>
      <c r="U141" s="127"/>
      <c r="V141" s="127"/>
      <c r="W141" s="127"/>
      <c r="X141" s="127"/>
      <c r="Y141" s="127"/>
      <c r="Z141" s="127"/>
      <c r="AA141" s="128"/>
      <c r="AB141" s="128"/>
      <c r="AC141" s="128"/>
      <c r="AD141" s="128"/>
      <c r="AE141" s="128"/>
      <c r="AF141" s="128"/>
      <c r="AG141" s="128"/>
      <c r="AH141" s="128"/>
      <c r="AI141" s="128"/>
      <c r="AJ141" s="128"/>
      <c r="AK141" s="128"/>
      <c r="AL141" s="128"/>
      <c r="AM141" s="128"/>
      <c r="AN141" s="128"/>
      <c r="AO141" s="130"/>
      <c r="AP141" s="130"/>
      <c r="AQ141" s="127"/>
      <c r="AR141" s="127"/>
      <c r="AS141" s="127"/>
      <c r="AT141" s="127"/>
      <c r="AU141" s="127"/>
      <c r="AV141" s="127"/>
      <c r="AW141" s="127"/>
      <c r="AX141" s="127"/>
      <c r="AY141" s="127"/>
      <c r="AZ141" s="127"/>
    </row>
    <row r="142" spans="1:52" s="112" customFormat="1" ht="132">
      <c r="A142" s="105" t="s">
        <v>303</v>
      </c>
      <c r="B142" s="155">
        <v>4</v>
      </c>
      <c r="C142" s="133"/>
      <c r="D142" s="311"/>
      <c r="E142" s="132"/>
      <c r="F142" s="348"/>
      <c r="G142" s="329"/>
      <c r="H142" s="127"/>
      <c r="I142" s="127"/>
      <c r="J142" s="127"/>
      <c r="K142" s="127"/>
      <c r="L142" s="127"/>
      <c r="M142" s="127"/>
      <c r="N142" s="127"/>
      <c r="O142" s="127"/>
      <c r="P142" s="127"/>
      <c r="Q142" s="127"/>
      <c r="R142" s="127"/>
      <c r="S142" s="127"/>
      <c r="T142" s="127"/>
      <c r="U142" s="127"/>
      <c r="V142" s="127"/>
      <c r="W142" s="127"/>
      <c r="X142" s="127"/>
      <c r="Y142" s="127"/>
      <c r="Z142" s="127"/>
      <c r="AA142" s="128"/>
      <c r="AB142" s="128"/>
      <c r="AC142" s="128"/>
      <c r="AD142" s="128"/>
      <c r="AE142" s="128"/>
      <c r="AF142" s="128"/>
      <c r="AG142" s="128"/>
      <c r="AH142" s="128"/>
      <c r="AI142" s="128"/>
      <c r="AJ142" s="128"/>
      <c r="AK142" s="128"/>
      <c r="AL142" s="128"/>
      <c r="AM142" s="128"/>
      <c r="AN142" s="128"/>
      <c r="AO142" s="130"/>
      <c r="AP142" s="130"/>
      <c r="AQ142" s="127"/>
      <c r="AR142" s="127"/>
      <c r="AS142" s="127"/>
      <c r="AT142" s="127"/>
      <c r="AU142" s="127"/>
      <c r="AV142" s="127"/>
      <c r="AW142" s="127"/>
      <c r="AX142" s="127"/>
      <c r="AY142" s="127"/>
      <c r="AZ142" s="127"/>
    </row>
    <row r="143" spans="1:52" s="112" customFormat="1" ht="36">
      <c r="A143" s="84" t="s">
        <v>184</v>
      </c>
      <c r="B143" s="156">
        <v>4</v>
      </c>
      <c r="C143" s="133"/>
      <c r="D143" s="307"/>
      <c r="E143" s="134"/>
      <c r="F143" s="348"/>
      <c r="G143" s="325"/>
      <c r="H143" s="127"/>
      <c r="I143" s="127"/>
      <c r="J143" s="127"/>
      <c r="K143" s="127"/>
      <c r="L143" s="127"/>
      <c r="M143" s="127"/>
      <c r="N143" s="127"/>
      <c r="O143" s="127"/>
      <c r="P143" s="127"/>
      <c r="Q143" s="127"/>
      <c r="R143" s="127"/>
      <c r="S143" s="127"/>
      <c r="T143" s="127"/>
      <c r="U143" s="127"/>
      <c r="V143" s="127"/>
      <c r="W143" s="127"/>
      <c r="X143" s="127"/>
      <c r="Y143" s="127"/>
      <c r="Z143" s="127"/>
      <c r="AA143" s="128"/>
      <c r="AB143" s="128"/>
      <c r="AC143" s="128"/>
      <c r="AD143" s="128"/>
      <c r="AE143" s="128"/>
      <c r="AF143" s="128"/>
      <c r="AG143" s="128"/>
      <c r="AH143" s="128"/>
      <c r="AI143" s="128"/>
      <c r="AJ143" s="128"/>
      <c r="AK143" s="128"/>
      <c r="AL143" s="128"/>
      <c r="AM143" s="128"/>
      <c r="AN143" s="128"/>
      <c r="AO143" s="130"/>
      <c r="AP143" s="130"/>
      <c r="AQ143" s="127"/>
      <c r="AR143" s="127"/>
      <c r="AS143" s="127"/>
      <c r="AT143" s="127"/>
      <c r="AU143" s="127"/>
      <c r="AV143" s="127"/>
      <c r="AW143" s="127"/>
      <c r="AX143" s="127"/>
      <c r="AY143" s="127"/>
      <c r="AZ143" s="127"/>
    </row>
    <row r="144" spans="1:52" s="112" customFormat="1" ht="28.5">
      <c r="A144" s="175" t="s">
        <v>66</v>
      </c>
      <c r="B144" s="188"/>
      <c r="C144" s="133"/>
      <c r="D144" s="307"/>
      <c r="E144" s="134"/>
      <c r="F144" s="348"/>
      <c r="G144" s="325"/>
      <c r="H144" s="127"/>
      <c r="I144" s="127"/>
      <c r="J144" s="127"/>
      <c r="K144" s="127"/>
      <c r="L144" s="127"/>
      <c r="M144" s="127"/>
      <c r="N144" s="127"/>
      <c r="O144" s="127"/>
      <c r="P144" s="127"/>
      <c r="Q144" s="127"/>
      <c r="R144" s="127"/>
      <c r="S144" s="127"/>
      <c r="T144" s="127"/>
      <c r="U144" s="127"/>
      <c r="V144" s="127"/>
      <c r="W144" s="127"/>
      <c r="X144" s="127"/>
      <c r="Y144" s="127"/>
      <c r="Z144" s="127"/>
      <c r="AA144" s="128"/>
      <c r="AB144" s="128"/>
      <c r="AC144" s="128"/>
      <c r="AD144" s="128"/>
      <c r="AE144" s="128"/>
      <c r="AF144" s="128"/>
      <c r="AG144" s="128"/>
      <c r="AH144" s="128"/>
      <c r="AI144" s="128"/>
      <c r="AJ144" s="128"/>
      <c r="AK144" s="128"/>
      <c r="AL144" s="128"/>
      <c r="AM144" s="128"/>
      <c r="AN144" s="128"/>
      <c r="AO144" s="130"/>
      <c r="AP144" s="130"/>
      <c r="AQ144" s="127"/>
      <c r="AR144" s="127"/>
      <c r="AS144" s="127"/>
      <c r="AT144" s="127"/>
      <c r="AU144" s="127"/>
      <c r="AV144" s="127"/>
      <c r="AW144" s="127"/>
      <c r="AX144" s="127"/>
      <c r="AY144" s="127"/>
      <c r="AZ144" s="127"/>
    </row>
    <row r="145" spans="1:52" s="112" customFormat="1" ht="24">
      <c r="A145" s="79" t="s">
        <v>185</v>
      </c>
      <c r="B145" s="143">
        <v>2</v>
      </c>
      <c r="C145" s="131"/>
      <c r="D145" s="307"/>
      <c r="E145" s="134"/>
      <c r="F145" s="348"/>
      <c r="G145" s="325"/>
      <c r="H145" s="127"/>
      <c r="I145" s="127"/>
      <c r="J145" s="127"/>
      <c r="K145" s="127"/>
      <c r="L145" s="127"/>
      <c r="M145" s="127"/>
      <c r="N145" s="127"/>
      <c r="O145" s="127"/>
      <c r="P145" s="127"/>
      <c r="Q145" s="127"/>
      <c r="R145" s="127"/>
      <c r="S145" s="127"/>
      <c r="T145" s="127"/>
      <c r="U145" s="127"/>
      <c r="V145" s="127"/>
      <c r="W145" s="127"/>
      <c r="X145" s="127"/>
      <c r="Y145" s="127"/>
      <c r="Z145" s="127"/>
      <c r="AA145" s="128"/>
      <c r="AB145" s="128"/>
      <c r="AC145" s="128"/>
      <c r="AD145" s="128"/>
      <c r="AE145" s="128"/>
      <c r="AF145" s="128"/>
      <c r="AG145" s="128"/>
      <c r="AH145" s="128"/>
      <c r="AI145" s="128"/>
      <c r="AJ145" s="128"/>
      <c r="AK145" s="128"/>
      <c r="AL145" s="128"/>
      <c r="AM145" s="128"/>
      <c r="AN145" s="128"/>
      <c r="AO145" s="130"/>
      <c r="AP145" s="130"/>
      <c r="AQ145" s="127"/>
      <c r="AR145" s="127"/>
      <c r="AS145" s="127"/>
      <c r="AT145" s="127"/>
      <c r="AU145" s="127"/>
      <c r="AV145" s="127"/>
      <c r="AW145" s="127"/>
      <c r="AX145" s="127"/>
      <c r="AY145" s="127"/>
      <c r="AZ145" s="127"/>
    </row>
    <row r="146" spans="1:52" s="112" customFormat="1" ht="108">
      <c r="A146" s="80" t="s">
        <v>323</v>
      </c>
      <c r="B146" s="143">
        <v>2</v>
      </c>
      <c r="C146" s="131"/>
      <c r="D146" s="307"/>
      <c r="E146" s="134"/>
      <c r="F146" s="348"/>
      <c r="G146" s="325"/>
      <c r="H146" s="127"/>
      <c r="I146" s="127"/>
      <c r="J146" s="127"/>
      <c r="K146" s="127"/>
      <c r="L146" s="127"/>
      <c r="M146" s="127"/>
      <c r="N146" s="127"/>
      <c r="O146" s="127"/>
      <c r="P146" s="127"/>
      <c r="Q146" s="127"/>
      <c r="R146" s="127"/>
      <c r="S146" s="127"/>
      <c r="T146" s="127"/>
      <c r="U146" s="127"/>
      <c r="V146" s="127"/>
      <c r="W146" s="127"/>
      <c r="X146" s="127"/>
      <c r="Y146" s="127"/>
      <c r="Z146" s="127"/>
      <c r="AA146" s="128"/>
      <c r="AB146" s="128"/>
      <c r="AC146" s="128"/>
      <c r="AD146" s="128"/>
      <c r="AE146" s="128"/>
      <c r="AF146" s="128"/>
      <c r="AG146" s="128"/>
      <c r="AH146" s="128"/>
      <c r="AI146" s="128"/>
      <c r="AJ146" s="128"/>
      <c r="AK146" s="128"/>
      <c r="AL146" s="128"/>
      <c r="AM146" s="128"/>
      <c r="AN146" s="128"/>
      <c r="AO146" s="130"/>
      <c r="AP146" s="130"/>
      <c r="AQ146" s="127"/>
      <c r="AR146" s="127"/>
      <c r="AS146" s="127"/>
      <c r="AT146" s="127"/>
      <c r="AU146" s="127"/>
      <c r="AV146" s="127"/>
      <c r="AW146" s="127"/>
      <c r="AX146" s="127"/>
      <c r="AY146" s="127"/>
      <c r="AZ146" s="127"/>
    </row>
    <row r="147" spans="1:52" s="112" customFormat="1" ht="84">
      <c r="A147" s="97" t="s">
        <v>264</v>
      </c>
      <c r="B147" s="147">
        <v>2</v>
      </c>
      <c r="C147" s="131"/>
      <c r="D147" s="310"/>
      <c r="E147" s="135"/>
      <c r="F147" s="348"/>
      <c r="G147" s="327"/>
      <c r="H147" s="127"/>
      <c r="I147" s="127"/>
      <c r="J147" s="127"/>
      <c r="K147" s="127"/>
      <c r="L147" s="127"/>
      <c r="M147" s="127"/>
      <c r="N147" s="127"/>
      <c r="O147" s="127"/>
      <c r="P147" s="127"/>
      <c r="Q147" s="127"/>
      <c r="R147" s="127"/>
      <c r="S147" s="127"/>
      <c r="T147" s="127"/>
      <c r="U147" s="127"/>
      <c r="V147" s="127"/>
      <c r="W147" s="127"/>
      <c r="X147" s="127"/>
      <c r="Y147" s="127"/>
      <c r="Z147" s="127"/>
      <c r="AA147" s="128"/>
      <c r="AB147" s="128"/>
      <c r="AC147" s="128"/>
      <c r="AD147" s="128"/>
      <c r="AE147" s="128"/>
      <c r="AF147" s="128"/>
      <c r="AG147" s="128"/>
      <c r="AH147" s="128"/>
      <c r="AI147" s="128"/>
      <c r="AJ147" s="128"/>
      <c r="AK147" s="128"/>
      <c r="AL147" s="128"/>
      <c r="AM147" s="128"/>
      <c r="AN147" s="128"/>
      <c r="AO147" s="130"/>
      <c r="AP147" s="130"/>
      <c r="AQ147" s="127"/>
      <c r="AR147" s="127"/>
      <c r="AS147" s="127"/>
      <c r="AT147" s="127"/>
      <c r="AU147" s="127"/>
      <c r="AV147" s="127"/>
      <c r="AW147" s="127"/>
      <c r="AX147" s="127"/>
      <c r="AY147" s="127"/>
      <c r="AZ147" s="127"/>
    </row>
    <row r="148" spans="1:52" s="112" customFormat="1" ht="24">
      <c r="A148" s="225" t="s">
        <v>186</v>
      </c>
      <c r="B148" s="240">
        <v>2</v>
      </c>
      <c r="C148" s="131"/>
      <c r="D148" s="308"/>
      <c r="E148" s="223"/>
      <c r="F148" s="348"/>
      <c r="G148" s="325"/>
      <c r="H148" s="127"/>
      <c r="I148" s="127"/>
      <c r="J148" s="127"/>
      <c r="K148" s="127"/>
      <c r="L148" s="127"/>
      <c r="M148" s="127"/>
      <c r="N148" s="127"/>
      <c r="O148" s="127"/>
      <c r="P148" s="127"/>
      <c r="Q148" s="127"/>
      <c r="R148" s="127"/>
      <c r="S148" s="127"/>
      <c r="T148" s="127"/>
      <c r="U148" s="127"/>
      <c r="V148" s="127"/>
      <c r="W148" s="127"/>
      <c r="X148" s="127"/>
      <c r="Y148" s="127"/>
      <c r="Z148" s="127"/>
      <c r="AA148" s="128"/>
      <c r="AB148" s="128"/>
      <c r="AC148" s="128"/>
      <c r="AD148" s="128"/>
      <c r="AE148" s="128"/>
      <c r="AF148" s="128"/>
      <c r="AG148" s="128"/>
      <c r="AH148" s="128"/>
      <c r="AI148" s="128"/>
      <c r="AJ148" s="128"/>
      <c r="AK148" s="128"/>
      <c r="AL148" s="128"/>
      <c r="AM148" s="128"/>
      <c r="AN148" s="128"/>
      <c r="AO148" s="130"/>
      <c r="AP148" s="130"/>
      <c r="AQ148" s="127"/>
      <c r="AR148" s="127"/>
      <c r="AS148" s="127"/>
      <c r="AT148" s="127"/>
      <c r="AU148" s="127"/>
      <c r="AV148" s="127"/>
      <c r="AW148" s="127"/>
      <c r="AX148" s="127"/>
      <c r="AY148" s="127"/>
      <c r="AZ148" s="127"/>
    </row>
    <row r="149" spans="1:52" s="112" customFormat="1" ht="84">
      <c r="A149" s="105" t="s">
        <v>304</v>
      </c>
      <c r="B149" s="258">
        <v>5</v>
      </c>
      <c r="C149" s="222"/>
      <c r="D149" s="308"/>
      <c r="E149" s="223"/>
      <c r="F149" s="348"/>
      <c r="G149" s="325"/>
      <c r="H149" s="127"/>
      <c r="I149" s="127"/>
      <c r="J149" s="127"/>
      <c r="K149" s="127"/>
      <c r="L149" s="127"/>
      <c r="M149" s="127"/>
      <c r="N149" s="127"/>
      <c r="O149" s="127"/>
      <c r="P149" s="127"/>
      <c r="Q149" s="127"/>
      <c r="R149" s="127"/>
      <c r="S149" s="127"/>
      <c r="T149" s="127"/>
      <c r="U149" s="127"/>
      <c r="V149" s="127"/>
      <c r="W149" s="127"/>
      <c r="X149" s="127"/>
      <c r="Y149" s="127"/>
      <c r="Z149" s="127"/>
      <c r="AA149" s="128"/>
      <c r="AB149" s="128"/>
      <c r="AC149" s="128"/>
      <c r="AD149" s="128"/>
      <c r="AE149" s="128"/>
      <c r="AF149" s="128"/>
      <c r="AG149" s="128"/>
      <c r="AH149" s="128"/>
      <c r="AI149" s="128"/>
      <c r="AJ149" s="128"/>
      <c r="AK149" s="128"/>
      <c r="AL149" s="128"/>
      <c r="AM149" s="128"/>
      <c r="AN149" s="128"/>
      <c r="AO149" s="130"/>
      <c r="AP149" s="130"/>
      <c r="AQ149" s="127"/>
      <c r="AR149" s="127"/>
      <c r="AS149" s="127"/>
      <c r="AT149" s="127"/>
      <c r="AU149" s="127"/>
      <c r="AV149" s="127"/>
      <c r="AW149" s="127"/>
      <c r="AX149" s="127"/>
      <c r="AY149" s="127"/>
      <c r="AZ149" s="127"/>
    </row>
    <row r="150" spans="1:52" s="112" customFormat="1" ht="72">
      <c r="A150" s="103" t="s">
        <v>305</v>
      </c>
      <c r="B150" s="143">
        <v>2</v>
      </c>
      <c r="C150" s="131"/>
      <c r="D150" s="307"/>
      <c r="E150" s="134"/>
      <c r="F150" s="348"/>
      <c r="G150" s="325"/>
      <c r="H150" s="127"/>
      <c r="I150" s="127"/>
      <c r="J150" s="127"/>
      <c r="K150" s="127"/>
      <c r="L150" s="127"/>
      <c r="M150" s="127"/>
      <c r="N150" s="127"/>
      <c r="O150" s="127"/>
      <c r="P150" s="127"/>
      <c r="Q150" s="127"/>
      <c r="R150" s="127"/>
      <c r="S150" s="127"/>
      <c r="T150" s="127"/>
      <c r="U150" s="127"/>
      <c r="V150" s="127"/>
      <c r="W150" s="127"/>
      <c r="X150" s="127"/>
      <c r="Y150" s="127"/>
      <c r="Z150" s="127"/>
      <c r="AA150" s="128"/>
      <c r="AB150" s="128"/>
      <c r="AC150" s="128"/>
      <c r="AD150" s="128"/>
      <c r="AE150" s="128"/>
      <c r="AF150" s="128"/>
      <c r="AG150" s="128"/>
      <c r="AH150" s="128"/>
      <c r="AI150" s="128"/>
      <c r="AJ150" s="128"/>
      <c r="AK150" s="128"/>
      <c r="AL150" s="128"/>
      <c r="AM150" s="128"/>
      <c r="AN150" s="128"/>
      <c r="AO150" s="130"/>
      <c r="AP150" s="130"/>
      <c r="AQ150" s="127"/>
      <c r="AR150" s="127"/>
      <c r="AS150" s="127"/>
      <c r="AT150" s="127"/>
      <c r="AU150" s="127"/>
      <c r="AV150" s="127"/>
      <c r="AW150" s="127"/>
      <c r="AX150" s="127"/>
      <c r="AY150" s="127"/>
      <c r="AZ150" s="127"/>
    </row>
    <row r="151" spans="1:52" s="112" customFormat="1" ht="24">
      <c r="A151" s="79" t="s">
        <v>265</v>
      </c>
      <c r="B151" s="186"/>
      <c r="C151" s="204"/>
      <c r="D151" s="309"/>
      <c r="E151" s="204"/>
      <c r="F151" s="350"/>
      <c r="G151" s="332"/>
      <c r="H151" s="127"/>
      <c r="I151" s="127"/>
      <c r="J151" s="127"/>
      <c r="K151" s="127"/>
      <c r="L151" s="127"/>
      <c r="M151" s="127"/>
      <c r="N151" s="127"/>
      <c r="O151" s="127"/>
      <c r="P151" s="127"/>
      <c r="Q151" s="127"/>
      <c r="R151" s="127"/>
      <c r="S151" s="127"/>
      <c r="T151" s="127"/>
      <c r="U151" s="127"/>
      <c r="V151" s="127"/>
      <c r="W151" s="127"/>
      <c r="X151" s="127"/>
      <c r="Y151" s="127"/>
      <c r="Z151" s="127"/>
      <c r="AA151" s="128"/>
      <c r="AB151" s="128"/>
      <c r="AC151" s="128"/>
      <c r="AD151" s="128"/>
      <c r="AE151" s="128"/>
      <c r="AF151" s="128"/>
      <c r="AG151" s="128"/>
      <c r="AH151" s="128"/>
      <c r="AI151" s="128"/>
      <c r="AJ151" s="128"/>
      <c r="AK151" s="128"/>
      <c r="AL151" s="128"/>
      <c r="AM151" s="128"/>
      <c r="AN151" s="128"/>
      <c r="AO151" s="130"/>
      <c r="AP151" s="130"/>
      <c r="AQ151" s="127"/>
      <c r="AR151" s="127"/>
      <c r="AS151" s="127"/>
      <c r="AT151" s="127"/>
      <c r="AU151" s="127"/>
      <c r="AV151" s="127"/>
      <c r="AW151" s="127"/>
      <c r="AX151" s="127"/>
      <c r="AY151" s="127"/>
      <c r="AZ151" s="127"/>
    </row>
    <row r="152" spans="1:52" s="112" customFormat="1" ht="36">
      <c r="A152" s="96" t="s">
        <v>187</v>
      </c>
      <c r="B152" s="259">
        <v>5</v>
      </c>
      <c r="C152" s="222"/>
      <c r="D152" s="308"/>
      <c r="E152" s="223"/>
      <c r="F152" s="348"/>
      <c r="G152" s="325"/>
      <c r="H152" s="127"/>
      <c r="I152" s="127"/>
      <c r="J152" s="127"/>
      <c r="K152" s="127"/>
      <c r="L152" s="127"/>
      <c r="M152" s="127"/>
      <c r="N152" s="127"/>
      <c r="O152" s="127"/>
      <c r="P152" s="127"/>
      <c r="Q152" s="127"/>
      <c r="R152" s="127"/>
      <c r="S152" s="127"/>
      <c r="T152" s="127"/>
      <c r="U152" s="127"/>
      <c r="V152" s="127"/>
      <c r="W152" s="127"/>
      <c r="X152" s="127"/>
      <c r="Y152" s="127"/>
      <c r="Z152" s="127"/>
      <c r="AA152" s="128"/>
      <c r="AB152" s="128"/>
      <c r="AC152" s="128"/>
      <c r="AD152" s="128"/>
      <c r="AE152" s="128"/>
      <c r="AF152" s="128"/>
      <c r="AG152" s="128"/>
      <c r="AH152" s="128"/>
      <c r="AI152" s="128"/>
      <c r="AJ152" s="128"/>
      <c r="AK152" s="128"/>
      <c r="AL152" s="128"/>
      <c r="AM152" s="128"/>
      <c r="AN152" s="128"/>
      <c r="AO152" s="130"/>
      <c r="AP152" s="130"/>
      <c r="AQ152" s="127"/>
      <c r="AR152" s="127"/>
      <c r="AS152" s="127"/>
      <c r="AT152" s="127"/>
      <c r="AU152" s="127"/>
      <c r="AV152" s="127"/>
      <c r="AW152" s="127"/>
      <c r="AX152" s="127"/>
      <c r="AY152" s="127"/>
      <c r="AZ152" s="127"/>
    </row>
    <row r="153" spans="1:52" s="112" customFormat="1" ht="36">
      <c r="A153" s="96" t="s">
        <v>188</v>
      </c>
      <c r="B153" s="259">
        <v>5</v>
      </c>
      <c r="C153" s="222"/>
      <c r="D153" s="308"/>
      <c r="E153" s="223"/>
      <c r="F153" s="348"/>
      <c r="G153" s="325"/>
      <c r="H153" s="127"/>
      <c r="I153" s="127"/>
      <c r="J153" s="127"/>
      <c r="K153" s="127"/>
      <c r="L153" s="127"/>
      <c r="M153" s="127"/>
      <c r="N153" s="127"/>
      <c r="O153" s="127"/>
      <c r="P153" s="127"/>
      <c r="Q153" s="127"/>
      <c r="R153" s="127"/>
      <c r="S153" s="127"/>
      <c r="T153" s="127"/>
      <c r="U153" s="127"/>
      <c r="V153" s="127"/>
      <c r="W153" s="127"/>
      <c r="X153" s="127"/>
      <c r="Y153" s="127"/>
      <c r="Z153" s="127"/>
      <c r="AA153" s="128"/>
      <c r="AB153" s="128"/>
      <c r="AC153" s="128"/>
      <c r="AD153" s="128"/>
      <c r="AE153" s="128"/>
      <c r="AF153" s="128"/>
      <c r="AG153" s="128"/>
      <c r="AH153" s="128"/>
      <c r="AI153" s="128"/>
      <c r="AJ153" s="128"/>
      <c r="AK153" s="128"/>
      <c r="AL153" s="128"/>
      <c r="AM153" s="128"/>
      <c r="AN153" s="128"/>
      <c r="AO153" s="130"/>
      <c r="AP153" s="130"/>
      <c r="AQ153" s="127"/>
      <c r="AR153" s="127"/>
      <c r="AS153" s="127"/>
      <c r="AT153" s="127"/>
      <c r="AU153" s="127"/>
      <c r="AV153" s="127"/>
      <c r="AW153" s="127"/>
      <c r="AX153" s="127"/>
      <c r="AY153" s="127"/>
      <c r="AZ153" s="127"/>
    </row>
    <row r="154" spans="1:52" s="112" customFormat="1" ht="24">
      <c r="A154" s="121" t="s">
        <v>189</v>
      </c>
      <c r="B154" s="260">
        <v>5</v>
      </c>
      <c r="C154" s="222"/>
      <c r="D154" s="308"/>
      <c r="E154" s="223"/>
      <c r="F154" s="348"/>
      <c r="G154" s="325"/>
      <c r="H154" s="127"/>
      <c r="I154" s="127"/>
      <c r="J154" s="127"/>
      <c r="K154" s="127"/>
      <c r="L154" s="127"/>
      <c r="M154" s="127"/>
      <c r="N154" s="127"/>
      <c r="O154" s="127"/>
      <c r="P154" s="127"/>
      <c r="Q154" s="127"/>
      <c r="R154" s="127"/>
      <c r="S154" s="127"/>
      <c r="T154" s="127"/>
      <c r="U154" s="127"/>
      <c r="V154" s="127"/>
      <c r="W154" s="127"/>
      <c r="X154" s="127"/>
      <c r="Y154" s="127"/>
      <c r="Z154" s="127"/>
      <c r="AA154" s="128"/>
      <c r="AB154" s="128"/>
      <c r="AC154" s="128"/>
      <c r="AD154" s="128"/>
      <c r="AE154" s="128"/>
      <c r="AF154" s="128"/>
      <c r="AG154" s="128"/>
      <c r="AH154" s="128"/>
      <c r="AI154" s="128"/>
      <c r="AJ154" s="128"/>
      <c r="AK154" s="128"/>
      <c r="AL154" s="128"/>
      <c r="AM154" s="128"/>
      <c r="AN154" s="128"/>
      <c r="AO154" s="130"/>
      <c r="AP154" s="130"/>
      <c r="AQ154" s="127"/>
      <c r="AR154" s="127"/>
      <c r="AS154" s="127"/>
      <c r="AT154" s="127"/>
      <c r="AU154" s="127"/>
      <c r="AV154" s="127"/>
      <c r="AW154" s="127"/>
      <c r="AX154" s="127"/>
      <c r="AY154" s="127"/>
      <c r="AZ154" s="127"/>
    </row>
    <row r="155" spans="1:52" s="112" customFormat="1" ht="84">
      <c r="A155" s="225" t="s">
        <v>267</v>
      </c>
      <c r="B155" s="259">
        <v>5</v>
      </c>
      <c r="C155" s="222"/>
      <c r="D155" s="308"/>
      <c r="E155" s="223"/>
      <c r="F155" s="348"/>
      <c r="G155" s="325"/>
      <c r="H155" s="127"/>
      <c r="I155" s="127"/>
      <c r="J155" s="127"/>
      <c r="K155" s="127"/>
      <c r="L155" s="127"/>
      <c r="M155" s="127"/>
      <c r="N155" s="127"/>
      <c r="O155" s="127"/>
      <c r="P155" s="127"/>
      <c r="Q155" s="127"/>
      <c r="R155" s="127"/>
      <c r="S155" s="127"/>
      <c r="T155" s="127"/>
      <c r="U155" s="127"/>
      <c r="V155" s="127"/>
      <c r="W155" s="127"/>
      <c r="X155" s="127"/>
      <c r="Y155" s="127"/>
      <c r="Z155" s="127"/>
      <c r="AA155" s="128"/>
      <c r="AB155" s="128"/>
      <c r="AC155" s="128"/>
      <c r="AD155" s="128"/>
      <c r="AE155" s="128"/>
      <c r="AF155" s="128"/>
      <c r="AG155" s="128"/>
      <c r="AH155" s="128"/>
      <c r="AI155" s="128"/>
      <c r="AJ155" s="128"/>
      <c r="AK155" s="128"/>
      <c r="AL155" s="128"/>
      <c r="AM155" s="128"/>
      <c r="AN155" s="128"/>
      <c r="AO155" s="130"/>
      <c r="AP155" s="130"/>
      <c r="AQ155" s="127"/>
      <c r="AR155" s="127"/>
      <c r="AS155" s="127"/>
      <c r="AT155" s="127"/>
      <c r="AU155" s="127"/>
      <c r="AV155" s="127"/>
      <c r="AW155" s="127"/>
      <c r="AX155" s="127"/>
      <c r="AY155" s="127"/>
      <c r="AZ155" s="127"/>
    </row>
    <row r="156" spans="1:52" s="112" customFormat="1">
      <c r="A156" s="98" t="s">
        <v>190</v>
      </c>
      <c r="B156" s="258">
        <v>5</v>
      </c>
      <c r="C156" s="222"/>
      <c r="D156" s="308"/>
      <c r="E156" s="223"/>
      <c r="F156" s="348"/>
      <c r="G156" s="325"/>
      <c r="H156" s="127"/>
      <c r="I156" s="127"/>
      <c r="J156" s="127"/>
      <c r="K156" s="127"/>
      <c r="L156" s="127"/>
      <c r="M156" s="127"/>
      <c r="N156" s="127"/>
      <c r="O156" s="127"/>
      <c r="P156" s="127"/>
      <c r="Q156" s="127"/>
      <c r="R156" s="127"/>
      <c r="S156" s="127"/>
      <c r="T156" s="127"/>
      <c r="U156" s="127"/>
      <c r="V156" s="127"/>
      <c r="W156" s="127"/>
      <c r="X156" s="127"/>
      <c r="Y156" s="127"/>
      <c r="Z156" s="127"/>
      <c r="AA156" s="128"/>
      <c r="AB156" s="128"/>
      <c r="AC156" s="128"/>
      <c r="AD156" s="128"/>
      <c r="AE156" s="128"/>
      <c r="AF156" s="128"/>
      <c r="AG156" s="128"/>
      <c r="AH156" s="128"/>
      <c r="AI156" s="128"/>
      <c r="AJ156" s="128"/>
      <c r="AK156" s="128"/>
      <c r="AL156" s="128"/>
      <c r="AM156" s="128"/>
      <c r="AN156" s="128"/>
      <c r="AO156" s="130"/>
      <c r="AP156" s="130"/>
      <c r="AQ156" s="127"/>
      <c r="AR156" s="127"/>
      <c r="AS156" s="127"/>
      <c r="AT156" s="127"/>
      <c r="AU156" s="127"/>
      <c r="AV156" s="127"/>
      <c r="AW156" s="127"/>
      <c r="AX156" s="127"/>
      <c r="AY156" s="127"/>
      <c r="AZ156" s="127"/>
    </row>
    <row r="157" spans="1:52" s="112" customFormat="1" ht="48">
      <c r="A157" s="96" t="s">
        <v>191</v>
      </c>
      <c r="B157" s="259">
        <v>5</v>
      </c>
      <c r="C157" s="222"/>
      <c r="D157" s="308"/>
      <c r="E157" s="223"/>
      <c r="F157" s="348"/>
      <c r="G157" s="325"/>
      <c r="H157" s="127"/>
      <c r="I157" s="127"/>
      <c r="J157" s="127"/>
      <c r="K157" s="127"/>
      <c r="L157" s="127"/>
      <c r="M157" s="127"/>
      <c r="N157" s="127"/>
      <c r="O157" s="127"/>
      <c r="P157" s="127"/>
      <c r="Q157" s="127"/>
      <c r="R157" s="127"/>
      <c r="S157" s="127"/>
      <c r="T157" s="127"/>
      <c r="U157" s="127"/>
      <c r="V157" s="127"/>
      <c r="W157" s="127"/>
      <c r="X157" s="127"/>
      <c r="Y157" s="127"/>
      <c r="Z157" s="127"/>
      <c r="AA157" s="128"/>
      <c r="AB157" s="128"/>
      <c r="AC157" s="128"/>
      <c r="AD157" s="128"/>
      <c r="AE157" s="128"/>
      <c r="AF157" s="128"/>
      <c r="AG157" s="128"/>
      <c r="AH157" s="128"/>
      <c r="AI157" s="128"/>
      <c r="AJ157" s="128"/>
      <c r="AK157" s="128"/>
      <c r="AL157" s="128"/>
      <c r="AM157" s="128"/>
      <c r="AN157" s="128"/>
      <c r="AO157" s="130"/>
      <c r="AP157" s="130"/>
      <c r="AQ157" s="127"/>
      <c r="AR157" s="127"/>
      <c r="AS157" s="127"/>
      <c r="AT157" s="127"/>
      <c r="AU157" s="127"/>
      <c r="AV157" s="127"/>
      <c r="AW157" s="127"/>
      <c r="AX157" s="127"/>
      <c r="AY157" s="127"/>
      <c r="AZ157" s="127"/>
    </row>
    <row r="158" spans="1:52" s="112" customFormat="1" ht="24">
      <c r="A158" s="121" t="s">
        <v>192</v>
      </c>
      <c r="B158" s="196"/>
      <c r="C158" s="207"/>
      <c r="D158" s="318"/>
      <c r="E158" s="207"/>
      <c r="F158" s="350"/>
      <c r="G158" s="336"/>
      <c r="H158" s="127"/>
      <c r="I158" s="127"/>
      <c r="J158" s="127"/>
      <c r="K158" s="127"/>
      <c r="L158" s="127"/>
      <c r="M158" s="127"/>
      <c r="N158" s="127"/>
      <c r="O158" s="127"/>
      <c r="P158" s="127"/>
      <c r="Q158" s="127"/>
      <c r="R158" s="127"/>
      <c r="S158" s="127"/>
      <c r="T158" s="127"/>
      <c r="U158" s="127"/>
      <c r="V158" s="127"/>
      <c r="W158" s="127"/>
      <c r="X158" s="127"/>
      <c r="Y158" s="127"/>
      <c r="Z158" s="127"/>
      <c r="AA158" s="128"/>
      <c r="AB158" s="128"/>
      <c r="AC158" s="128"/>
      <c r="AD158" s="128"/>
      <c r="AE158" s="128"/>
      <c r="AF158" s="128"/>
      <c r="AG158" s="128"/>
      <c r="AH158" s="128"/>
      <c r="AI158" s="128"/>
      <c r="AJ158" s="128"/>
      <c r="AK158" s="128"/>
      <c r="AL158" s="128"/>
      <c r="AM158" s="128"/>
      <c r="AN158" s="128"/>
      <c r="AO158" s="130"/>
      <c r="AP158" s="130"/>
      <c r="AQ158" s="127"/>
      <c r="AR158" s="127"/>
      <c r="AS158" s="127"/>
      <c r="AT158" s="127"/>
      <c r="AU158" s="127"/>
      <c r="AV158" s="127"/>
      <c r="AW158" s="127"/>
      <c r="AX158" s="127"/>
      <c r="AY158" s="127"/>
      <c r="AZ158" s="127"/>
    </row>
    <row r="159" spans="1:52" s="112" customFormat="1">
      <c r="A159" s="225" t="s">
        <v>193</v>
      </c>
      <c r="B159" s="259">
        <v>5</v>
      </c>
      <c r="C159" s="222"/>
      <c r="D159" s="308"/>
      <c r="E159" s="223"/>
      <c r="F159" s="348"/>
      <c r="G159" s="325"/>
      <c r="H159" s="127"/>
      <c r="I159" s="127"/>
      <c r="J159" s="127"/>
      <c r="K159" s="127"/>
      <c r="L159" s="127"/>
      <c r="M159" s="127"/>
      <c r="N159" s="127"/>
      <c r="O159" s="127"/>
      <c r="P159" s="127"/>
      <c r="Q159" s="127"/>
      <c r="R159" s="127"/>
      <c r="S159" s="127"/>
      <c r="T159" s="127"/>
      <c r="U159" s="127"/>
      <c r="V159" s="127"/>
      <c r="W159" s="127"/>
      <c r="X159" s="127"/>
      <c r="Y159" s="127"/>
      <c r="Z159" s="127"/>
      <c r="AA159" s="128"/>
      <c r="AB159" s="128"/>
      <c r="AC159" s="128"/>
      <c r="AD159" s="128"/>
      <c r="AE159" s="128"/>
      <c r="AF159" s="128"/>
      <c r="AG159" s="128"/>
      <c r="AH159" s="128"/>
      <c r="AI159" s="128"/>
      <c r="AJ159" s="128"/>
      <c r="AK159" s="128"/>
      <c r="AL159" s="128"/>
      <c r="AM159" s="128"/>
      <c r="AN159" s="128"/>
      <c r="AO159" s="130"/>
      <c r="AP159" s="130"/>
      <c r="AQ159" s="127"/>
      <c r="AR159" s="127"/>
      <c r="AS159" s="127"/>
      <c r="AT159" s="127"/>
      <c r="AU159" s="127"/>
      <c r="AV159" s="127"/>
      <c r="AW159" s="127"/>
      <c r="AX159" s="127"/>
      <c r="AY159" s="127"/>
      <c r="AZ159" s="127"/>
    </row>
    <row r="160" spans="1:52" s="112" customFormat="1" ht="24">
      <c r="A160" s="123" t="s">
        <v>194</v>
      </c>
      <c r="B160" s="261">
        <v>5</v>
      </c>
      <c r="C160" s="222"/>
      <c r="D160" s="308"/>
      <c r="E160" s="223"/>
      <c r="F160" s="348"/>
      <c r="G160" s="325"/>
      <c r="H160" s="127"/>
      <c r="I160" s="127"/>
      <c r="J160" s="127"/>
      <c r="K160" s="127"/>
      <c r="L160" s="127"/>
      <c r="M160" s="127"/>
      <c r="N160" s="127"/>
      <c r="O160" s="127"/>
      <c r="P160" s="127"/>
      <c r="Q160" s="127"/>
      <c r="R160" s="127"/>
      <c r="S160" s="127"/>
      <c r="T160" s="127"/>
      <c r="U160" s="127"/>
      <c r="V160" s="127"/>
      <c r="W160" s="127"/>
      <c r="X160" s="127"/>
      <c r="Y160" s="127"/>
      <c r="Z160" s="127"/>
      <c r="AA160" s="128"/>
      <c r="AB160" s="128"/>
      <c r="AC160" s="128"/>
      <c r="AD160" s="128"/>
      <c r="AE160" s="128"/>
      <c r="AF160" s="128"/>
      <c r="AG160" s="128"/>
      <c r="AH160" s="128"/>
      <c r="AI160" s="128"/>
      <c r="AJ160" s="128"/>
      <c r="AK160" s="128"/>
      <c r="AL160" s="128"/>
      <c r="AM160" s="128"/>
      <c r="AN160" s="128"/>
      <c r="AO160" s="130"/>
      <c r="AP160" s="130"/>
      <c r="AQ160" s="127"/>
      <c r="AR160" s="127"/>
      <c r="AS160" s="127"/>
      <c r="AT160" s="127"/>
      <c r="AU160" s="127"/>
      <c r="AV160" s="127"/>
      <c r="AW160" s="127"/>
      <c r="AX160" s="127"/>
      <c r="AY160" s="127"/>
      <c r="AZ160" s="127"/>
    </row>
    <row r="161" spans="1:52" s="112" customFormat="1" ht="24">
      <c r="A161" s="96" t="s">
        <v>195</v>
      </c>
      <c r="B161" s="259">
        <v>5</v>
      </c>
      <c r="C161" s="222"/>
      <c r="D161" s="308"/>
      <c r="E161" s="223"/>
      <c r="F161" s="348"/>
      <c r="G161" s="325"/>
      <c r="H161" s="127"/>
      <c r="I161" s="127"/>
      <c r="J161" s="127"/>
      <c r="K161" s="127"/>
      <c r="L161" s="127"/>
      <c r="M161" s="127"/>
      <c r="N161" s="127"/>
      <c r="O161" s="127"/>
      <c r="P161" s="127"/>
      <c r="Q161" s="127"/>
      <c r="R161" s="127"/>
      <c r="S161" s="127"/>
      <c r="T161" s="127"/>
      <c r="U161" s="127"/>
      <c r="V161" s="127"/>
      <c r="W161" s="127"/>
      <c r="X161" s="127"/>
      <c r="Y161" s="127"/>
      <c r="Z161" s="127"/>
      <c r="AA161" s="128"/>
      <c r="AB161" s="128"/>
      <c r="AC161" s="128"/>
      <c r="AD161" s="128"/>
      <c r="AE161" s="128"/>
      <c r="AF161" s="128"/>
      <c r="AG161" s="128"/>
      <c r="AH161" s="128"/>
      <c r="AI161" s="128"/>
      <c r="AJ161" s="128"/>
      <c r="AK161" s="128"/>
      <c r="AL161" s="128"/>
      <c r="AM161" s="128"/>
      <c r="AN161" s="128"/>
      <c r="AO161" s="130"/>
      <c r="AP161" s="130"/>
      <c r="AQ161" s="127"/>
      <c r="AR161" s="127"/>
      <c r="AS161" s="127"/>
      <c r="AT161" s="127"/>
      <c r="AU161" s="127"/>
      <c r="AV161" s="127"/>
      <c r="AW161" s="127"/>
      <c r="AX161" s="127"/>
      <c r="AY161" s="127"/>
      <c r="AZ161" s="127"/>
    </row>
    <row r="162" spans="1:52" s="112" customFormat="1">
      <c r="A162" s="98" t="s">
        <v>196</v>
      </c>
      <c r="B162" s="191"/>
      <c r="C162" s="202"/>
      <c r="D162" s="319"/>
      <c r="E162" s="202"/>
      <c r="F162" s="350"/>
      <c r="G162" s="337"/>
      <c r="H162" s="127"/>
      <c r="I162" s="127"/>
      <c r="J162" s="127"/>
      <c r="K162" s="127"/>
      <c r="L162" s="127"/>
      <c r="M162" s="127"/>
      <c r="N162" s="127"/>
      <c r="O162" s="127"/>
      <c r="P162" s="127"/>
      <c r="Q162" s="127"/>
      <c r="R162" s="127"/>
      <c r="S162" s="127"/>
      <c r="T162" s="127"/>
      <c r="U162" s="127"/>
      <c r="V162" s="127"/>
      <c r="W162" s="127"/>
      <c r="X162" s="127"/>
      <c r="Y162" s="127"/>
      <c r="Z162" s="127"/>
      <c r="AA162" s="128"/>
      <c r="AB162" s="128"/>
      <c r="AC162" s="128"/>
      <c r="AD162" s="128"/>
      <c r="AE162" s="128"/>
      <c r="AF162" s="128"/>
      <c r="AG162" s="128"/>
      <c r="AH162" s="128"/>
      <c r="AI162" s="128"/>
      <c r="AJ162" s="128"/>
      <c r="AK162" s="128"/>
      <c r="AL162" s="128"/>
      <c r="AM162" s="128"/>
      <c r="AN162" s="128"/>
      <c r="AO162" s="130"/>
      <c r="AP162" s="130"/>
      <c r="AQ162" s="127"/>
      <c r="AR162" s="127"/>
      <c r="AS162" s="127"/>
      <c r="AT162" s="127"/>
      <c r="AU162" s="127"/>
      <c r="AV162" s="127"/>
      <c r="AW162" s="127"/>
      <c r="AX162" s="127"/>
      <c r="AY162" s="127"/>
      <c r="AZ162" s="127"/>
    </row>
    <row r="163" spans="1:52" s="112" customFormat="1" ht="24">
      <c r="A163" s="96" t="s">
        <v>197</v>
      </c>
      <c r="B163" s="260">
        <v>5</v>
      </c>
      <c r="C163" s="222"/>
      <c r="D163" s="308"/>
      <c r="E163" s="223"/>
      <c r="F163" s="348"/>
      <c r="G163" s="325"/>
      <c r="H163" s="127"/>
      <c r="I163" s="127"/>
      <c r="J163" s="127"/>
      <c r="K163" s="127"/>
      <c r="L163" s="127"/>
      <c r="M163" s="127"/>
      <c r="N163" s="127"/>
      <c r="O163" s="127"/>
      <c r="P163" s="127"/>
      <c r="Q163" s="127"/>
      <c r="R163" s="127"/>
      <c r="S163" s="127"/>
      <c r="T163" s="127"/>
      <c r="U163" s="127"/>
      <c r="V163" s="127"/>
      <c r="W163" s="127"/>
      <c r="X163" s="127"/>
      <c r="Y163" s="127"/>
      <c r="Z163" s="127"/>
      <c r="AA163" s="128"/>
      <c r="AB163" s="128"/>
      <c r="AC163" s="128"/>
      <c r="AD163" s="128"/>
      <c r="AE163" s="128"/>
      <c r="AF163" s="128"/>
      <c r="AG163" s="128"/>
      <c r="AH163" s="128"/>
      <c r="AI163" s="128"/>
      <c r="AJ163" s="128"/>
      <c r="AK163" s="128"/>
      <c r="AL163" s="128"/>
      <c r="AM163" s="128"/>
      <c r="AN163" s="128"/>
      <c r="AO163" s="130"/>
      <c r="AP163" s="130"/>
      <c r="AQ163" s="127"/>
      <c r="AR163" s="127"/>
      <c r="AS163" s="127"/>
      <c r="AT163" s="127"/>
      <c r="AU163" s="127"/>
      <c r="AV163" s="127"/>
      <c r="AW163" s="127"/>
      <c r="AX163" s="127"/>
      <c r="AY163" s="127"/>
      <c r="AZ163" s="127"/>
    </row>
    <row r="164" spans="1:52" s="112" customFormat="1" ht="24">
      <c r="A164" s="96" t="s">
        <v>198</v>
      </c>
      <c r="B164" s="145"/>
      <c r="C164" s="136"/>
      <c r="D164" s="320"/>
      <c r="E164" s="136"/>
      <c r="F164" s="350"/>
      <c r="G164" s="338"/>
      <c r="H164" s="127"/>
      <c r="I164" s="127"/>
      <c r="J164" s="127"/>
      <c r="K164" s="127"/>
      <c r="L164" s="127"/>
      <c r="M164" s="127"/>
      <c r="N164" s="127"/>
      <c r="O164" s="127"/>
      <c r="P164" s="127"/>
      <c r="Q164" s="127"/>
      <c r="R164" s="127"/>
      <c r="S164" s="127"/>
      <c r="T164" s="127"/>
      <c r="U164" s="127"/>
      <c r="V164" s="127"/>
      <c r="W164" s="127"/>
      <c r="X164" s="127"/>
      <c r="Y164" s="127"/>
      <c r="Z164" s="127"/>
      <c r="AA164" s="128"/>
      <c r="AB164" s="128"/>
      <c r="AC164" s="128"/>
      <c r="AD164" s="128"/>
      <c r="AE164" s="128"/>
      <c r="AF164" s="128"/>
      <c r="AG164" s="128"/>
      <c r="AH164" s="128"/>
      <c r="AI164" s="128"/>
      <c r="AJ164" s="128"/>
      <c r="AK164" s="128"/>
      <c r="AL164" s="128"/>
      <c r="AM164" s="128"/>
      <c r="AN164" s="128"/>
      <c r="AO164" s="130"/>
      <c r="AP164" s="130"/>
      <c r="AQ164" s="127"/>
      <c r="AR164" s="127"/>
      <c r="AS164" s="127"/>
      <c r="AT164" s="127"/>
      <c r="AU164" s="127"/>
      <c r="AV164" s="127"/>
      <c r="AW164" s="127"/>
      <c r="AX164" s="127"/>
      <c r="AY164" s="127"/>
      <c r="AZ164" s="127"/>
    </row>
    <row r="165" spans="1:52" s="112" customFormat="1" ht="36">
      <c r="A165" s="96" t="s">
        <v>199</v>
      </c>
      <c r="B165" s="150">
        <v>1</v>
      </c>
      <c r="C165" s="131"/>
      <c r="D165" s="311"/>
      <c r="E165" s="132"/>
      <c r="F165" s="348"/>
      <c r="G165" s="339"/>
      <c r="H165" s="127"/>
      <c r="I165" s="127"/>
      <c r="J165" s="127"/>
      <c r="K165" s="127"/>
      <c r="L165" s="127"/>
      <c r="M165" s="127"/>
      <c r="N165" s="127"/>
      <c r="O165" s="127"/>
      <c r="P165" s="127"/>
      <c r="Q165" s="127"/>
      <c r="R165" s="127"/>
      <c r="S165" s="127"/>
      <c r="T165" s="127"/>
      <c r="U165" s="127"/>
      <c r="V165" s="127"/>
      <c r="W165" s="127"/>
      <c r="X165" s="127"/>
      <c r="Y165" s="127"/>
      <c r="Z165" s="127"/>
      <c r="AA165" s="128"/>
      <c r="AB165" s="128"/>
      <c r="AC165" s="128"/>
      <c r="AD165" s="128"/>
      <c r="AE165" s="128"/>
      <c r="AF165" s="128"/>
      <c r="AG165" s="128"/>
      <c r="AH165" s="128"/>
      <c r="AI165" s="128"/>
      <c r="AJ165" s="128"/>
      <c r="AK165" s="128"/>
      <c r="AL165" s="128"/>
      <c r="AM165" s="128"/>
      <c r="AN165" s="128"/>
      <c r="AO165" s="130"/>
      <c r="AP165" s="130"/>
      <c r="AQ165" s="127"/>
      <c r="AR165" s="127"/>
      <c r="AS165" s="127"/>
      <c r="AT165" s="127"/>
      <c r="AU165" s="127"/>
      <c r="AV165" s="127"/>
      <c r="AW165" s="127"/>
      <c r="AX165" s="127"/>
      <c r="AY165" s="127"/>
      <c r="AZ165" s="127"/>
    </row>
    <row r="166" spans="1:52" s="112" customFormat="1" ht="24">
      <c r="A166" s="96" t="s">
        <v>200</v>
      </c>
      <c r="B166" s="142">
        <v>1</v>
      </c>
      <c r="C166" s="131"/>
      <c r="D166" s="307"/>
      <c r="E166" s="134"/>
      <c r="F166" s="348"/>
      <c r="G166" s="325"/>
      <c r="H166" s="127"/>
      <c r="I166" s="127"/>
      <c r="J166" s="127"/>
      <c r="K166" s="127"/>
      <c r="L166" s="127"/>
      <c r="M166" s="127"/>
      <c r="N166" s="127"/>
      <c r="O166" s="127"/>
      <c r="P166" s="127"/>
      <c r="Q166" s="127"/>
      <c r="R166" s="127"/>
      <c r="S166" s="127"/>
      <c r="T166" s="127"/>
      <c r="U166" s="127"/>
      <c r="V166" s="127"/>
      <c r="W166" s="127"/>
      <c r="X166" s="127"/>
      <c r="Y166" s="127"/>
      <c r="Z166" s="127"/>
      <c r="AA166" s="128"/>
      <c r="AB166" s="128"/>
      <c r="AC166" s="128"/>
      <c r="AD166" s="128"/>
      <c r="AE166" s="128"/>
      <c r="AF166" s="128"/>
      <c r="AG166" s="128"/>
      <c r="AH166" s="128"/>
      <c r="AI166" s="128"/>
      <c r="AJ166" s="128"/>
      <c r="AK166" s="128"/>
      <c r="AL166" s="128"/>
      <c r="AM166" s="128"/>
      <c r="AN166" s="128"/>
      <c r="AO166" s="130"/>
      <c r="AP166" s="130"/>
      <c r="AQ166" s="127"/>
      <c r="AR166" s="127"/>
      <c r="AS166" s="127"/>
      <c r="AT166" s="127"/>
      <c r="AU166" s="127"/>
      <c r="AV166" s="127"/>
      <c r="AW166" s="127"/>
      <c r="AX166" s="127"/>
      <c r="AY166" s="127"/>
      <c r="AZ166" s="127"/>
    </row>
    <row r="167" spans="1:52" s="112" customFormat="1" ht="84">
      <c r="A167" s="84" t="s">
        <v>324</v>
      </c>
      <c r="B167" s="186"/>
      <c r="C167" s="204"/>
      <c r="D167" s="309"/>
      <c r="E167" s="213"/>
      <c r="F167" s="350"/>
      <c r="G167" s="340"/>
      <c r="H167" s="127"/>
      <c r="I167" s="127"/>
      <c r="J167" s="127"/>
      <c r="K167" s="127"/>
      <c r="L167" s="127"/>
      <c r="M167" s="127"/>
      <c r="N167" s="127"/>
      <c r="O167" s="127"/>
      <c r="P167" s="127"/>
      <c r="Q167" s="127"/>
      <c r="R167" s="127"/>
      <c r="S167" s="127"/>
      <c r="T167" s="127"/>
      <c r="U167" s="127"/>
      <c r="V167" s="127"/>
      <c r="W167" s="127"/>
      <c r="X167" s="127"/>
      <c r="Y167" s="127"/>
      <c r="Z167" s="127"/>
      <c r="AA167" s="128"/>
      <c r="AB167" s="128"/>
      <c r="AC167" s="128"/>
      <c r="AD167" s="128"/>
      <c r="AE167" s="128"/>
      <c r="AF167" s="128"/>
      <c r="AG167" s="128"/>
      <c r="AH167" s="128"/>
      <c r="AI167" s="128"/>
      <c r="AJ167" s="128"/>
      <c r="AK167" s="128"/>
      <c r="AL167" s="128"/>
      <c r="AM167" s="128"/>
      <c r="AN167" s="128"/>
      <c r="AO167" s="130"/>
      <c r="AP167" s="130"/>
      <c r="AQ167" s="127"/>
      <c r="AR167" s="127"/>
      <c r="AS167" s="127"/>
      <c r="AT167" s="127"/>
      <c r="AU167" s="127"/>
      <c r="AV167" s="127"/>
      <c r="AW167" s="127"/>
      <c r="AX167" s="127"/>
      <c r="AY167" s="127"/>
      <c r="AZ167" s="127"/>
    </row>
    <row r="168" spans="1:52" s="112" customFormat="1" ht="60">
      <c r="A168" s="106" t="s">
        <v>313</v>
      </c>
      <c r="B168" s="147">
        <v>2</v>
      </c>
      <c r="C168" s="131"/>
      <c r="D168" s="310"/>
      <c r="E168" s="135"/>
      <c r="F168" s="348"/>
      <c r="G168" s="327"/>
      <c r="H168" s="127"/>
      <c r="I168" s="127"/>
      <c r="J168" s="127"/>
      <c r="K168" s="127"/>
      <c r="L168" s="127"/>
      <c r="M168" s="127"/>
      <c r="N168" s="127"/>
      <c r="O168" s="127"/>
      <c r="P168" s="127"/>
      <c r="Q168" s="127"/>
      <c r="R168" s="127"/>
      <c r="S168" s="127"/>
      <c r="T168" s="127"/>
      <c r="U168" s="127"/>
      <c r="V168" s="127"/>
      <c r="W168" s="127"/>
      <c r="X168" s="127"/>
      <c r="Y168" s="127"/>
      <c r="Z168" s="127"/>
      <c r="AA168" s="128"/>
      <c r="AB168" s="128"/>
      <c r="AC168" s="128"/>
      <c r="AD168" s="128"/>
      <c r="AE168" s="128"/>
      <c r="AF168" s="128"/>
      <c r="AG168" s="128"/>
      <c r="AH168" s="128"/>
      <c r="AI168" s="128"/>
      <c r="AJ168" s="128"/>
      <c r="AK168" s="128"/>
      <c r="AL168" s="128"/>
      <c r="AM168" s="128"/>
      <c r="AN168" s="128"/>
      <c r="AO168" s="130"/>
      <c r="AP168" s="130"/>
      <c r="AQ168" s="127"/>
      <c r="AR168" s="127"/>
      <c r="AS168" s="127"/>
      <c r="AT168" s="127"/>
      <c r="AU168" s="127"/>
      <c r="AV168" s="127"/>
      <c r="AW168" s="127"/>
      <c r="AX168" s="127"/>
      <c r="AY168" s="127"/>
      <c r="AZ168" s="127"/>
    </row>
    <row r="169" spans="1:52" s="112" customFormat="1" ht="120">
      <c r="A169" s="246" t="s">
        <v>280</v>
      </c>
      <c r="B169" s="240">
        <v>2</v>
      </c>
      <c r="C169" s="131"/>
      <c r="D169" s="308"/>
      <c r="E169" s="223"/>
      <c r="F169" s="348"/>
      <c r="G169" s="325"/>
      <c r="H169" s="127"/>
      <c r="I169" s="127"/>
      <c r="J169" s="127"/>
      <c r="K169" s="127"/>
      <c r="L169" s="127"/>
      <c r="M169" s="127"/>
      <c r="N169" s="127"/>
      <c r="O169" s="127"/>
      <c r="P169" s="127"/>
      <c r="Q169" s="127"/>
      <c r="R169" s="127"/>
      <c r="S169" s="127"/>
      <c r="T169" s="127"/>
      <c r="U169" s="127"/>
      <c r="V169" s="127"/>
      <c r="W169" s="127"/>
      <c r="X169" s="127"/>
      <c r="Y169" s="127"/>
      <c r="Z169" s="127"/>
      <c r="AA169" s="128"/>
      <c r="AB169" s="128"/>
      <c r="AC169" s="128"/>
      <c r="AD169" s="128"/>
      <c r="AE169" s="128"/>
      <c r="AF169" s="128"/>
      <c r="AG169" s="128"/>
      <c r="AH169" s="128"/>
      <c r="AI169" s="128"/>
      <c r="AJ169" s="128"/>
      <c r="AK169" s="128"/>
      <c r="AL169" s="128"/>
      <c r="AM169" s="128"/>
      <c r="AN169" s="128"/>
      <c r="AO169" s="130"/>
      <c r="AP169" s="130"/>
      <c r="AQ169" s="127"/>
      <c r="AR169" s="127"/>
      <c r="AS169" s="127"/>
      <c r="AT169" s="127"/>
      <c r="AU169" s="127"/>
      <c r="AV169" s="127"/>
      <c r="AW169" s="127"/>
      <c r="AX169" s="127"/>
      <c r="AY169" s="127"/>
      <c r="AZ169" s="127"/>
    </row>
    <row r="170" spans="1:52" s="112" customFormat="1" ht="120">
      <c r="A170" s="182" t="s">
        <v>314</v>
      </c>
      <c r="B170" s="251">
        <v>2</v>
      </c>
      <c r="C170" s="131"/>
      <c r="D170" s="321"/>
      <c r="E170" s="252"/>
      <c r="F170" s="348"/>
      <c r="G170" s="341"/>
      <c r="H170" s="127"/>
      <c r="I170" s="127"/>
      <c r="J170" s="127"/>
      <c r="K170" s="127"/>
      <c r="L170" s="127"/>
      <c r="M170" s="127"/>
      <c r="N170" s="127"/>
      <c r="O170" s="127"/>
      <c r="P170" s="127"/>
      <c r="Q170" s="127"/>
      <c r="R170" s="127"/>
      <c r="S170" s="127"/>
      <c r="T170" s="127"/>
      <c r="U170" s="127"/>
      <c r="V170" s="127"/>
      <c r="W170" s="127"/>
      <c r="X170" s="127"/>
      <c r="Y170" s="127"/>
      <c r="Z170" s="127"/>
      <c r="AA170" s="128"/>
      <c r="AB170" s="128"/>
      <c r="AC170" s="128"/>
      <c r="AD170" s="128"/>
      <c r="AE170" s="128"/>
      <c r="AF170" s="128"/>
      <c r="AG170" s="128"/>
      <c r="AH170" s="128"/>
      <c r="AI170" s="128"/>
      <c r="AJ170" s="128"/>
      <c r="AK170" s="128"/>
      <c r="AL170" s="128"/>
      <c r="AM170" s="128"/>
      <c r="AN170" s="128"/>
      <c r="AO170" s="130"/>
      <c r="AP170" s="130"/>
      <c r="AQ170" s="127"/>
      <c r="AR170" s="127"/>
      <c r="AS170" s="127"/>
      <c r="AT170" s="127"/>
      <c r="AU170" s="127"/>
      <c r="AV170" s="127"/>
      <c r="AW170" s="127"/>
      <c r="AX170" s="127"/>
      <c r="AY170" s="127"/>
      <c r="AZ170" s="127"/>
    </row>
    <row r="171" spans="1:52" s="112" customFormat="1" ht="36">
      <c r="A171" s="122" t="s">
        <v>201</v>
      </c>
      <c r="B171" s="259">
        <v>5</v>
      </c>
      <c r="C171" s="222"/>
      <c r="D171" s="308"/>
      <c r="E171" s="223"/>
      <c r="F171" s="348"/>
      <c r="G171" s="325"/>
      <c r="H171" s="127"/>
      <c r="I171" s="127"/>
      <c r="J171" s="127"/>
      <c r="K171" s="127"/>
      <c r="L171" s="127"/>
      <c r="M171" s="127"/>
      <c r="N171" s="127"/>
      <c r="O171" s="127"/>
      <c r="P171" s="127"/>
      <c r="Q171" s="127"/>
      <c r="R171" s="127"/>
      <c r="S171" s="127"/>
      <c r="T171" s="127"/>
      <c r="U171" s="127"/>
      <c r="V171" s="127"/>
      <c r="W171" s="127"/>
      <c r="X171" s="127"/>
      <c r="Y171" s="127"/>
      <c r="Z171" s="127"/>
      <c r="AA171" s="128"/>
      <c r="AB171" s="128"/>
      <c r="AC171" s="128"/>
      <c r="AD171" s="128"/>
      <c r="AE171" s="128"/>
      <c r="AF171" s="128"/>
      <c r="AG171" s="128"/>
      <c r="AH171" s="128"/>
      <c r="AI171" s="128"/>
      <c r="AJ171" s="128"/>
      <c r="AK171" s="128"/>
      <c r="AL171" s="128"/>
      <c r="AM171" s="128"/>
      <c r="AN171" s="128"/>
      <c r="AO171" s="130"/>
      <c r="AP171" s="130"/>
      <c r="AQ171" s="127"/>
      <c r="AR171" s="127"/>
      <c r="AS171" s="127"/>
      <c r="AT171" s="127"/>
      <c r="AU171" s="127"/>
      <c r="AV171" s="127"/>
      <c r="AW171" s="127"/>
      <c r="AX171" s="127"/>
      <c r="AY171" s="127"/>
      <c r="AZ171" s="127"/>
    </row>
    <row r="172" spans="1:52" s="112" customFormat="1" ht="28.5">
      <c r="A172" s="185" t="s">
        <v>67</v>
      </c>
      <c r="B172" s="186"/>
      <c r="C172" s="204"/>
      <c r="D172" s="309"/>
      <c r="E172" s="213"/>
      <c r="F172" s="350"/>
      <c r="G172" s="340"/>
      <c r="H172" s="127"/>
      <c r="I172" s="127"/>
      <c r="J172" s="127"/>
      <c r="K172" s="127"/>
      <c r="L172" s="127"/>
      <c r="M172" s="127"/>
      <c r="N172" s="127"/>
      <c r="O172" s="127"/>
      <c r="P172" s="127"/>
      <c r="Q172" s="127"/>
      <c r="R172" s="127"/>
      <c r="S172" s="127"/>
      <c r="T172" s="127"/>
      <c r="U172" s="127"/>
      <c r="V172" s="127"/>
      <c r="W172" s="127"/>
      <c r="X172" s="127"/>
      <c r="Y172" s="127"/>
      <c r="Z172" s="127"/>
      <c r="AA172" s="128"/>
      <c r="AB172" s="128"/>
      <c r="AC172" s="128"/>
      <c r="AD172" s="128"/>
      <c r="AE172" s="128"/>
      <c r="AF172" s="128"/>
      <c r="AG172" s="128"/>
      <c r="AH172" s="128"/>
      <c r="AI172" s="128"/>
      <c r="AJ172" s="128"/>
      <c r="AK172" s="128"/>
      <c r="AL172" s="128"/>
      <c r="AM172" s="128"/>
      <c r="AN172" s="128"/>
      <c r="AO172" s="130"/>
      <c r="AP172" s="130"/>
      <c r="AQ172" s="127"/>
      <c r="AR172" s="127"/>
      <c r="AS172" s="127"/>
      <c r="AT172" s="127"/>
      <c r="AU172" s="127"/>
      <c r="AV172" s="127"/>
      <c r="AW172" s="127"/>
      <c r="AX172" s="127"/>
      <c r="AY172" s="127"/>
      <c r="AZ172" s="127"/>
    </row>
    <row r="173" spans="1:52" s="112" customFormat="1" ht="24">
      <c r="A173" s="96" t="s">
        <v>202</v>
      </c>
      <c r="B173" s="156">
        <v>4</v>
      </c>
      <c r="C173" s="133"/>
      <c r="D173" s="307"/>
      <c r="E173" s="134"/>
      <c r="F173" s="348"/>
      <c r="G173" s="325"/>
      <c r="H173" s="127"/>
      <c r="I173" s="127"/>
      <c r="J173" s="127"/>
      <c r="K173" s="127"/>
      <c r="L173" s="127"/>
      <c r="M173" s="127"/>
      <c r="N173" s="127"/>
      <c r="O173" s="127"/>
      <c r="P173" s="127"/>
      <c r="Q173" s="127"/>
      <c r="R173" s="127"/>
      <c r="S173" s="127"/>
      <c r="T173" s="127"/>
      <c r="U173" s="127"/>
      <c r="V173" s="127"/>
      <c r="W173" s="127"/>
      <c r="X173" s="127"/>
      <c r="Y173" s="127"/>
      <c r="Z173" s="127"/>
      <c r="AA173" s="128"/>
      <c r="AB173" s="128"/>
      <c r="AC173" s="128"/>
      <c r="AD173" s="128"/>
      <c r="AE173" s="128"/>
      <c r="AF173" s="128"/>
      <c r="AG173" s="128"/>
      <c r="AH173" s="128"/>
      <c r="AI173" s="128"/>
      <c r="AJ173" s="128"/>
      <c r="AK173" s="128"/>
      <c r="AL173" s="128"/>
      <c r="AM173" s="128"/>
      <c r="AN173" s="128"/>
      <c r="AO173" s="130"/>
      <c r="AP173" s="130"/>
      <c r="AQ173" s="127"/>
      <c r="AR173" s="127"/>
      <c r="AS173" s="127"/>
      <c r="AT173" s="127"/>
      <c r="AU173" s="127"/>
      <c r="AV173" s="127"/>
      <c r="AW173" s="127"/>
      <c r="AX173" s="127"/>
      <c r="AY173" s="127"/>
      <c r="AZ173" s="127"/>
    </row>
    <row r="174" spans="1:52" s="112" customFormat="1" ht="24">
      <c r="A174" s="96" t="s">
        <v>203</v>
      </c>
      <c r="B174" s="186"/>
      <c r="C174" s="204"/>
      <c r="D174" s="309"/>
      <c r="E174" s="213"/>
      <c r="F174" s="350"/>
      <c r="G174" s="340"/>
      <c r="H174" s="127"/>
      <c r="I174" s="127"/>
      <c r="J174" s="127"/>
      <c r="K174" s="127"/>
      <c r="L174" s="127"/>
      <c r="M174" s="127"/>
      <c r="N174" s="127"/>
      <c r="O174" s="127"/>
      <c r="P174" s="127"/>
      <c r="Q174" s="127"/>
      <c r="R174" s="127"/>
      <c r="S174" s="127"/>
      <c r="T174" s="127"/>
      <c r="U174" s="127"/>
      <c r="V174" s="127"/>
      <c r="W174" s="127"/>
      <c r="X174" s="127"/>
      <c r="Y174" s="127"/>
      <c r="Z174" s="127"/>
      <c r="AA174" s="128"/>
      <c r="AB174" s="128"/>
      <c r="AC174" s="128"/>
      <c r="AD174" s="128"/>
      <c r="AE174" s="128"/>
      <c r="AF174" s="128"/>
      <c r="AG174" s="128"/>
      <c r="AH174" s="128"/>
      <c r="AI174" s="128"/>
      <c r="AJ174" s="128"/>
      <c r="AK174" s="128"/>
      <c r="AL174" s="128"/>
      <c r="AM174" s="128"/>
      <c r="AN174" s="128"/>
      <c r="AO174" s="130"/>
      <c r="AP174" s="130"/>
      <c r="AQ174" s="127"/>
      <c r="AR174" s="127"/>
      <c r="AS174" s="127"/>
      <c r="AT174" s="127"/>
      <c r="AU174" s="127"/>
      <c r="AV174" s="127"/>
      <c r="AW174" s="127"/>
      <c r="AX174" s="127"/>
      <c r="AY174" s="127"/>
      <c r="AZ174" s="127"/>
    </row>
    <row r="175" spans="1:52" s="112" customFormat="1">
      <c r="A175" s="96" t="s">
        <v>204</v>
      </c>
      <c r="B175" s="156">
        <v>4</v>
      </c>
      <c r="C175" s="133"/>
      <c r="D175" s="307"/>
      <c r="E175" s="134"/>
      <c r="F175" s="348"/>
      <c r="G175" s="325"/>
      <c r="H175" s="127"/>
      <c r="I175" s="127"/>
      <c r="J175" s="127"/>
      <c r="K175" s="127"/>
      <c r="L175" s="127"/>
      <c r="M175" s="127"/>
      <c r="N175" s="127"/>
      <c r="O175" s="127"/>
      <c r="P175" s="127"/>
      <c r="Q175" s="127"/>
      <c r="R175" s="127"/>
      <c r="S175" s="127"/>
      <c r="T175" s="127"/>
      <c r="U175" s="127"/>
      <c r="V175" s="127"/>
      <c r="W175" s="127"/>
      <c r="X175" s="127"/>
      <c r="Y175" s="127"/>
      <c r="Z175" s="127"/>
      <c r="AA175" s="128"/>
      <c r="AB175" s="128"/>
      <c r="AC175" s="128"/>
      <c r="AD175" s="128"/>
      <c r="AE175" s="128"/>
      <c r="AF175" s="128"/>
      <c r="AG175" s="128"/>
      <c r="AH175" s="128"/>
      <c r="AI175" s="128"/>
      <c r="AJ175" s="128"/>
      <c r="AK175" s="128"/>
      <c r="AL175" s="128"/>
      <c r="AM175" s="128"/>
      <c r="AN175" s="128"/>
      <c r="AO175" s="130"/>
      <c r="AP175" s="130"/>
      <c r="AQ175" s="127"/>
      <c r="AR175" s="127"/>
      <c r="AS175" s="127"/>
      <c r="AT175" s="127"/>
      <c r="AU175" s="127"/>
      <c r="AV175" s="127"/>
      <c r="AW175" s="127"/>
      <c r="AX175" s="127"/>
      <c r="AY175" s="127"/>
      <c r="AZ175" s="127"/>
    </row>
    <row r="176" spans="1:52" s="112" customFormat="1" ht="24">
      <c r="A176" s="96" t="s">
        <v>205</v>
      </c>
      <c r="B176" s="156">
        <v>4</v>
      </c>
      <c r="C176" s="133"/>
      <c r="D176" s="307"/>
      <c r="E176" s="134"/>
      <c r="F176" s="348"/>
      <c r="G176" s="325"/>
      <c r="H176" s="127"/>
      <c r="I176" s="127"/>
      <c r="J176" s="127"/>
      <c r="K176" s="127"/>
      <c r="L176" s="127"/>
      <c r="M176" s="127"/>
      <c r="N176" s="127"/>
      <c r="O176" s="127"/>
      <c r="P176" s="127"/>
      <c r="Q176" s="127"/>
      <c r="R176" s="127"/>
      <c r="S176" s="127"/>
      <c r="T176" s="127"/>
      <c r="U176" s="127"/>
      <c r="V176" s="127"/>
      <c r="W176" s="127"/>
      <c r="X176" s="127"/>
      <c r="Y176" s="127"/>
      <c r="Z176" s="127"/>
      <c r="AA176" s="128"/>
      <c r="AB176" s="128"/>
      <c r="AC176" s="128"/>
      <c r="AD176" s="128"/>
      <c r="AE176" s="128"/>
      <c r="AF176" s="128"/>
      <c r="AG176" s="128"/>
      <c r="AH176" s="128"/>
      <c r="AI176" s="128"/>
      <c r="AJ176" s="128"/>
      <c r="AK176" s="128"/>
      <c r="AL176" s="128"/>
      <c r="AM176" s="128"/>
      <c r="AN176" s="128"/>
      <c r="AO176" s="130"/>
      <c r="AP176" s="130"/>
      <c r="AQ176" s="127"/>
      <c r="AR176" s="127"/>
      <c r="AS176" s="127"/>
      <c r="AT176" s="127"/>
      <c r="AU176" s="127"/>
      <c r="AV176" s="127"/>
      <c r="AW176" s="127"/>
      <c r="AX176" s="127"/>
      <c r="AY176" s="127"/>
      <c r="AZ176" s="127"/>
    </row>
    <row r="177" spans="1:52" s="112" customFormat="1">
      <c r="A177" s="96" t="s">
        <v>206</v>
      </c>
      <c r="B177" s="156">
        <v>4</v>
      </c>
      <c r="C177" s="133"/>
      <c r="D177" s="307"/>
      <c r="E177" s="134"/>
      <c r="F177" s="348"/>
      <c r="G177" s="325"/>
      <c r="H177" s="127"/>
      <c r="I177" s="127"/>
      <c r="J177" s="127"/>
      <c r="K177" s="127"/>
      <c r="L177" s="127"/>
      <c r="M177" s="127"/>
      <c r="N177" s="127"/>
      <c r="O177" s="127"/>
      <c r="P177" s="127"/>
      <c r="Q177" s="127"/>
      <c r="R177" s="127"/>
      <c r="S177" s="127"/>
      <c r="T177" s="127"/>
      <c r="U177" s="127"/>
      <c r="V177" s="127"/>
      <c r="W177" s="127"/>
      <c r="X177" s="127"/>
      <c r="Y177" s="127"/>
      <c r="Z177" s="127"/>
      <c r="AA177" s="128"/>
      <c r="AB177" s="128"/>
      <c r="AC177" s="128"/>
      <c r="AD177" s="128"/>
      <c r="AE177" s="128"/>
      <c r="AF177" s="128"/>
      <c r="AG177" s="128"/>
      <c r="AH177" s="128"/>
      <c r="AI177" s="128"/>
      <c r="AJ177" s="128"/>
      <c r="AK177" s="128"/>
      <c r="AL177" s="128"/>
      <c r="AM177" s="128"/>
      <c r="AN177" s="128"/>
      <c r="AO177" s="130"/>
      <c r="AP177" s="130"/>
      <c r="AQ177" s="127"/>
      <c r="AR177" s="127"/>
      <c r="AS177" s="127"/>
      <c r="AT177" s="127"/>
      <c r="AU177" s="127"/>
      <c r="AV177" s="127"/>
      <c r="AW177" s="127"/>
      <c r="AX177" s="127"/>
      <c r="AY177" s="127"/>
      <c r="AZ177" s="127"/>
    </row>
    <row r="178" spans="1:52" s="112" customFormat="1">
      <c r="A178" s="121" t="s">
        <v>207</v>
      </c>
      <c r="B178" s="157">
        <v>4</v>
      </c>
      <c r="C178" s="133"/>
      <c r="D178" s="310"/>
      <c r="E178" s="135"/>
      <c r="F178" s="348"/>
      <c r="G178" s="327"/>
      <c r="H178" s="127"/>
      <c r="I178" s="127"/>
      <c r="J178" s="127"/>
      <c r="K178" s="127"/>
      <c r="L178" s="127"/>
      <c r="M178" s="127"/>
      <c r="N178" s="127"/>
      <c r="O178" s="127"/>
      <c r="P178" s="127"/>
      <c r="Q178" s="127"/>
      <c r="R178" s="127"/>
      <c r="S178" s="127"/>
      <c r="T178" s="127"/>
      <c r="U178" s="127"/>
      <c r="V178" s="127"/>
      <c r="W178" s="127"/>
      <c r="X178" s="127"/>
      <c r="Y178" s="127"/>
      <c r="Z178" s="127"/>
      <c r="AA178" s="128"/>
      <c r="AB178" s="128"/>
      <c r="AC178" s="128"/>
      <c r="AD178" s="128"/>
      <c r="AE178" s="128"/>
      <c r="AF178" s="128"/>
      <c r="AG178" s="128"/>
      <c r="AH178" s="128"/>
      <c r="AI178" s="128"/>
      <c r="AJ178" s="128"/>
      <c r="AK178" s="128"/>
      <c r="AL178" s="128"/>
      <c r="AM178" s="128"/>
      <c r="AN178" s="128"/>
      <c r="AO178" s="130"/>
      <c r="AP178" s="130"/>
      <c r="AQ178" s="127"/>
      <c r="AR178" s="127"/>
      <c r="AS178" s="127"/>
      <c r="AT178" s="127"/>
      <c r="AU178" s="127"/>
      <c r="AV178" s="127"/>
      <c r="AW178" s="127"/>
      <c r="AX178" s="127"/>
      <c r="AY178" s="127"/>
      <c r="AZ178" s="127"/>
    </row>
    <row r="179" spans="1:52" s="112" customFormat="1" ht="36">
      <c r="A179" s="96" t="s">
        <v>208</v>
      </c>
      <c r="B179" s="195">
        <v>4</v>
      </c>
      <c r="C179" s="133"/>
      <c r="D179" s="312"/>
      <c r="E179" s="209"/>
      <c r="F179" s="348"/>
      <c r="G179" s="328"/>
      <c r="H179" s="127"/>
      <c r="I179" s="127"/>
      <c r="J179" s="127"/>
      <c r="K179" s="127"/>
      <c r="L179" s="127"/>
      <c r="M179" s="127"/>
      <c r="N179" s="127"/>
      <c r="O179" s="127"/>
      <c r="P179" s="127"/>
      <c r="Q179" s="127"/>
      <c r="R179" s="127"/>
      <c r="S179" s="127"/>
      <c r="T179" s="127"/>
      <c r="U179" s="127"/>
      <c r="V179" s="127"/>
      <c r="W179" s="127"/>
      <c r="X179" s="127"/>
      <c r="Y179" s="127"/>
      <c r="Z179" s="127"/>
      <c r="AA179" s="128"/>
      <c r="AB179" s="128"/>
      <c r="AC179" s="128"/>
      <c r="AD179" s="128"/>
      <c r="AE179" s="128"/>
      <c r="AF179" s="128"/>
      <c r="AG179" s="128"/>
      <c r="AH179" s="128"/>
      <c r="AI179" s="128"/>
      <c r="AJ179" s="128"/>
      <c r="AK179" s="128"/>
      <c r="AL179" s="128"/>
      <c r="AM179" s="128"/>
      <c r="AN179" s="128"/>
      <c r="AO179" s="130"/>
      <c r="AP179" s="130"/>
      <c r="AQ179" s="127"/>
      <c r="AR179" s="127"/>
      <c r="AS179" s="127"/>
      <c r="AT179" s="127"/>
      <c r="AU179" s="127"/>
      <c r="AV179" s="127"/>
      <c r="AW179" s="127"/>
      <c r="AX179" s="127"/>
      <c r="AY179" s="127"/>
      <c r="AZ179" s="127"/>
    </row>
    <row r="180" spans="1:52" s="112" customFormat="1">
      <c r="A180" s="98" t="s">
        <v>209</v>
      </c>
      <c r="B180" s="155">
        <v>4</v>
      </c>
      <c r="C180" s="133"/>
      <c r="D180" s="311"/>
      <c r="E180" s="132"/>
      <c r="F180" s="348"/>
      <c r="G180" s="329"/>
      <c r="H180" s="127"/>
      <c r="I180" s="127"/>
      <c r="J180" s="127"/>
      <c r="K180" s="127"/>
      <c r="L180" s="127"/>
      <c r="M180" s="127"/>
      <c r="N180" s="127"/>
      <c r="O180" s="127"/>
      <c r="P180" s="127"/>
      <c r="Q180" s="127"/>
      <c r="R180" s="127"/>
      <c r="S180" s="127"/>
      <c r="T180" s="127"/>
      <c r="U180" s="127"/>
      <c r="V180" s="127"/>
      <c r="W180" s="127"/>
      <c r="X180" s="127"/>
      <c r="Y180" s="127"/>
      <c r="Z180" s="127"/>
      <c r="AA180" s="128"/>
      <c r="AB180" s="128"/>
      <c r="AC180" s="128"/>
      <c r="AD180" s="128"/>
      <c r="AE180" s="128"/>
      <c r="AF180" s="128"/>
      <c r="AG180" s="128"/>
      <c r="AH180" s="128"/>
      <c r="AI180" s="128"/>
      <c r="AJ180" s="128"/>
      <c r="AK180" s="128"/>
      <c r="AL180" s="128"/>
      <c r="AM180" s="128"/>
      <c r="AN180" s="128"/>
      <c r="AO180" s="130"/>
      <c r="AP180" s="130"/>
      <c r="AQ180" s="127"/>
      <c r="AR180" s="127"/>
      <c r="AS180" s="127"/>
      <c r="AT180" s="127"/>
      <c r="AU180" s="127"/>
      <c r="AV180" s="127"/>
      <c r="AW180" s="127"/>
      <c r="AX180" s="127"/>
      <c r="AY180" s="127"/>
      <c r="AZ180" s="127"/>
    </row>
    <row r="181" spans="1:52" s="112" customFormat="1">
      <c r="A181" s="96" t="s">
        <v>210</v>
      </c>
      <c r="B181" s="156">
        <v>4</v>
      </c>
      <c r="C181" s="133"/>
      <c r="D181" s="307"/>
      <c r="E181" s="134"/>
      <c r="F181" s="348"/>
      <c r="G181" s="325"/>
      <c r="H181" s="127"/>
      <c r="I181" s="127"/>
      <c r="J181" s="127"/>
      <c r="K181" s="127"/>
      <c r="L181" s="127"/>
      <c r="M181" s="127"/>
      <c r="N181" s="127"/>
      <c r="O181" s="127"/>
      <c r="P181" s="127"/>
      <c r="Q181" s="127"/>
      <c r="R181" s="127"/>
      <c r="S181" s="127"/>
      <c r="T181" s="127"/>
      <c r="U181" s="127"/>
      <c r="V181" s="127"/>
      <c r="W181" s="127"/>
      <c r="X181" s="127"/>
      <c r="Y181" s="127"/>
      <c r="Z181" s="127"/>
      <c r="AA181" s="128"/>
      <c r="AB181" s="128"/>
      <c r="AC181" s="128"/>
      <c r="AD181" s="128"/>
      <c r="AE181" s="128"/>
      <c r="AF181" s="128"/>
      <c r="AG181" s="128"/>
      <c r="AH181" s="128"/>
      <c r="AI181" s="128"/>
      <c r="AJ181" s="128"/>
      <c r="AK181" s="128"/>
      <c r="AL181" s="128"/>
      <c r="AM181" s="128"/>
      <c r="AN181" s="128"/>
      <c r="AO181" s="130"/>
      <c r="AP181" s="130"/>
      <c r="AQ181" s="127"/>
      <c r="AR181" s="127"/>
      <c r="AS181" s="127"/>
      <c r="AT181" s="127"/>
      <c r="AU181" s="127"/>
      <c r="AV181" s="127"/>
      <c r="AW181" s="127"/>
      <c r="AX181" s="127"/>
      <c r="AY181" s="127"/>
      <c r="AZ181" s="127"/>
    </row>
    <row r="182" spans="1:52" s="112" customFormat="1" ht="24">
      <c r="A182" s="96" t="s">
        <v>211</v>
      </c>
      <c r="B182" s="186"/>
      <c r="C182" s="204"/>
      <c r="D182" s="309"/>
      <c r="E182" s="213"/>
      <c r="F182" s="350"/>
      <c r="G182" s="340"/>
      <c r="H182" s="127"/>
      <c r="I182" s="127"/>
      <c r="J182" s="127"/>
      <c r="K182" s="127"/>
      <c r="L182" s="127"/>
      <c r="M182" s="127"/>
      <c r="N182" s="127"/>
      <c r="O182" s="127"/>
      <c r="P182" s="127"/>
      <c r="Q182" s="127"/>
      <c r="R182" s="127"/>
      <c r="S182" s="127"/>
      <c r="T182" s="127"/>
      <c r="U182" s="127"/>
      <c r="V182" s="127"/>
      <c r="W182" s="127"/>
      <c r="X182" s="127"/>
      <c r="Y182" s="127"/>
      <c r="Z182" s="127"/>
      <c r="AA182" s="128"/>
      <c r="AB182" s="128"/>
      <c r="AC182" s="128"/>
      <c r="AD182" s="128"/>
      <c r="AE182" s="128"/>
      <c r="AF182" s="128"/>
      <c r="AG182" s="128"/>
      <c r="AH182" s="128"/>
      <c r="AI182" s="128"/>
      <c r="AJ182" s="128"/>
      <c r="AK182" s="128"/>
      <c r="AL182" s="128"/>
      <c r="AM182" s="128"/>
      <c r="AN182" s="128"/>
      <c r="AO182" s="130"/>
      <c r="AP182" s="130"/>
      <c r="AQ182" s="127"/>
      <c r="AR182" s="127"/>
      <c r="AS182" s="127"/>
      <c r="AT182" s="127"/>
      <c r="AU182" s="127"/>
      <c r="AV182" s="127"/>
      <c r="AW182" s="127"/>
      <c r="AX182" s="127"/>
      <c r="AY182" s="127"/>
      <c r="AZ182" s="127"/>
    </row>
    <row r="183" spans="1:52" s="112" customFormat="1">
      <c r="A183" s="96" t="s">
        <v>212</v>
      </c>
      <c r="B183" s="156">
        <v>4</v>
      </c>
      <c r="C183" s="133"/>
      <c r="D183" s="307"/>
      <c r="E183" s="134"/>
      <c r="F183" s="348"/>
      <c r="G183" s="325"/>
      <c r="H183" s="127"/>
      <c r="I183" s="127"/>
      <c r="J183" s="127"/>
      <c r="K183" s="127"/>
      <c r="L183" s="127"/>
      <c r="M183" s="127"/>
      <c r="N183" s="127"/>
      <c r="O183" s="127"/>
      <c r="P183" s="127"/>
      <c r="Q183" s="127"/>
      <c r="R183" s="127"/>
      <c r="S183" s="127"/>
      <c r="T183" s="127"/>
      <c r="U183" s="127"/>
      <c r="V183" s="127"/>
      <c r="W183" s="127"/>
      <c r="X183" s="127"/>
      <c r="Y183" s="127"/>
      <c r="Z183" s="127"/>
      <c r="AA183" s="128"/>
      <c r="AB183" s="128"/>
      <c r="AC183" s="128"/>
      <c r="AD183" s="128"/>
      <c r="AE183" s="128"/>
      <c r="AF183" s="128"/>
      <c r="AG183" s="128"/>
      <c r="AH183" s="128"/>
      <c r="AI183" s="128"/>
      <c r="AJ183" s="128"/>
      <c r="AK183" s="128"/>
      <c r="AL183" s="128"/>
      <c r="AM183" s="128"/>
      <c r="AN183" s="128"/>
      <c r="AO183" s="130"/>
      <c r="AP183" s="130"/>
      <c r="AQ183" s="127"/>
      <c r="AR183" s="127"/>
      <c r="AS183" s="127"/>
      <c r="AT183" s="127"/>
      <c r="AU183" s="127"/>
      <c r="AV183" s="127"/>
      <c r="AW183" s="127"/>
      <c r="AX183" s="127"/>
      <c r="AY183" s="127"/>
      <c r="AZ183" s="127"/>
    </row>
    <row r="184" spans="1:52" s="112" customFormat="1">
      <c r="A184" s="96" t="s">
        <v>213</v>
      </c>
      <c r="B184" s="156">
        <v>4</v>
      </c>
      <c r="C184" s="133"/>
      <c r="D184" s="307"/>
      <c r="E184" s="134"/>
      <c r="F184" s="348"/>
      <c r="G184" s="325"/>
      <c r="H184" s="127"/>
      <c r="I184" s="127"/>
      <c r="J184" s="127"/>
      <c r="K184" s="127"/>
      <c r="L184" s="127"/>
      <c r="M184" s="127"/>
      <c r="N184" s="127"/>
      <c r="O184" s="127"/>
      <c r="P184" s="127"/>
      <c r="Q184" s="127"/>
      <c r="R184" s="127"/>
      <c r="S184" s="127"/>
      <c r="T184" s="127"/>
      <c r="U184" s="127"/>
      <c r="V184" s="127"/>
      <c r="W184" s="127"/>
      <c r="X184" s="127"/>
      <c r="Y184" s="127"/>
      <c r="Z184" s="127"/>
      <c r="AA184" s="128"/>
      <c r="AB184" s="128"/>
      <c r="AC184" s="128"/>
      <c r="AD184" s="128"/>
      <c r="AE184" s="128"/>
      <c r="AF184" s="128"/>
      <c r="AG184" s="128"/>
      <c r="AH184" s="128"/>
      <c r="AI184" s="128"/>
      <c r="AJ184" s="128"/>
      <c r="AK184" s="128"/>
      <c r="AL184" s="128"/>
      <c r="AM184" s="128"/>
      <c r="AN184" s="128"/>
      <c r="AO184" s="130"/>
      <c r="AP184" s="130"/>
      <c r="AQ184" s="127"/>
      <c r="AR184" s="127"/>
      <c r="AS184" s="127"/>
      <c r="AT184" s="127"/>
      <c r="AU184" s="127"/>
      <c r="AV184" s="127"/>
      <c r="AW184" s="127"/>
      <c r="AX184" s="127"/>
      <c r="AY184" s="127"/>
      <c r="AZ184" s="127"/>
    </row>
    <row r="185" spans="1:52" s="112" customFormat="1">
      <c r="A185" s="96" t="s">
        <v>214</v>
      </c>
      <c r="B185" s="156">
        <v>4</v>
      </c>
      <c r="C185" s="133"/>
      <c r="D185" s="307"/>
      <c r="E185" s="134"/>
      <c r="F185" s="348"/>
      <c r="G185" s="325"/>
      <c r="H185" s="127"/>
      <c r="I185" s="127"/>
      <c r="J185" s="127"/>
      <c r="K185" s="127"/>
      <c r="L185" s="127"/>
      <c r="M185" s="127"/>
      <c r="N185" s="127"/>
      <c r="O185" s="127"/>
      <c r="P185" s="127"/>
      <c r="Q185" s="127"/>
      <c r="R185" s="127"/>
      <c r="S185" s="127"/>
      <c r="T185" s="127"/>
      <c r="U185" s="127"/>
      <c r="V185" s="127"/>
      <c r="W185" s="127"/>
      <c r="X185" s="127"/>
      <c r="Y185" s="127"/>
      <c r="Z185" s="127"/>
      <c r="AA185" s="128"/>
      <c r="AB185" s="128"/>
      <c r="AC185" s="128"/>
      <c r="AD185" s="128"/>
      <c r="AE185" s="128"/>
      <c r="AF185" s="128"/>
      <c r="AG185" s="128"/>
      <c r="AH185" s="128"/>
      <c r="AI185" s="128"/>
      <c r="AJ185" s="128"/>
      <c r="AK185" s="128"/>
      <c r="AL185" s="128"/>
      <c r="AM185" s="128"/>
      <c r="AN185" s="128"/>
      <c r="AO185" s="130"/>
      <c r="AP185" s="130"/>
      <c r="AQ185" s="127"/>
      <c r="AR185" s="127"/>
      <c r="AS185" s="127"/>
      <c r="AT185" s="127"/>
      <c r="AU185" s="127"/>
      <c r="AV185" s="127"/>
      <c r="AW185" s="127"/>
      <c r="AX185" s="127"/>
      <c r="AY185" s="127"/>
      <c r="AZ185" s="127"/>
    </row>
    <row r="186" spans="1:52" s="113" customFormat="1">
      <c r="A186" s="96" t="s">
        <v>215</v>
      </c>
      <c r="B186" s="156">
        <v>4</v>
      </c>
      <c r="C186" s="133"/>
      <c r="D186" s="307"/>
      <c r="E186" s="134"/>
      <c r="F186" s="348"/>
      <c r="G186" s="325"/>
      <c r="H186" s="127"/>
      <c r="I186" s="127"/>
      <c r="J186" s="127"/>
      <c r="K186" s="127"/>
      <c r="L186" s="127"/>
      <c r="M186" s="127"/>
      <c r="N186" s="127"/>
      <c r="O186" s="127"/>
      <c r="P186" s="127"/>
      <c r="Q186" s="127"/>
      <c r="R186" s="127"/>
      <c r="S186" s="127"/>
      <c r="T186" s="127"/>
      <c r="U186" s="127"/>
      <c r="V186" s="127"/>
      <c r="W186" s="127"/>
      <c r="X186" s="127"/>
      <c r="Y186" s="127"/>
      <c r="Z186" s="127"/>
      <c r="AA186" s="128"/>
      <c r="AB186" s="128"/>
      <c r="AC186" s="128"/>
      <c r="AD186" s="128"/>
      <c r="AE186" s="128"/>
      <c r="AF186" s="128"/>
      <c r="AG186" s="128"/>
      <c r="AH186" s="128"/>
      <c r="AI186" s="128"/>
      <c r="AJ186" s="128"/>
      <c r="AK186" s="128"/>
      <c r="AL186" s="128"/>
      <c r="AM186" s="128"/>
      <c r="AN186" s="128"/>
      <c r="AO186" s="130"/>
      <c r="AP186" s="130"/>
      <c r="AQ186" s="127"/>
      <c r="AR186" s="127"/>
      <c r="AS186" s="127"/>
      <c r="AT186" s="127"/>
      <c r="AU186" s="127"/>
      <c r="AV186" s="127"/>
      <c r="AW186" s="127"/>
      <c r="AX186" s="127"/>
      <c r="AY186" s="127"/>
      <c r="AZ186" s="127"/>
    </row>
    <row r="187" spans="1:52" s="113" customFormat="1">
      <c r="A187" s="79" t="s">
        <v>216</v>
      </c>
      <c r="B187" s="156">
        <v>4</v>
      </c>
      <c r="C187" s="133"/>
      <c r="D187" s="307"/>
      <c r="E187" s="134"/>
      <c r="F187" s="348"/>
      <c r="G187" s="325"/>
      <c r="H187" s="127"/>
      <c r="I187" s="127"/>
      <c r="J187" s="127"/>
      <c r="K187" s="127"/>
      <c r="L187" s="127"/>
      <c r="M187" s="127"/>
      <c r="N187" s="127"/>
      <c r="O187" s="127"/>
      <c r="P187" s="127"/>
      <c r="Q187" s="127"/>
      <c r="R187" s="127"/>
      <c r="S187" s="127"/>
      <c r="T187" s="127"/>
      <c r="U187" s="127"/>
      <c r="V187" s="127"/>
      <c r="W187" s="127"/>
      <c r="X187" s="127"/>
      <c r="Y187" s="127"/>
      <c r="Z187" s="127"/>
      <c r="AA187" s="128"/>
      <c r="AB187" s="128"/>
      <c r="AC187" s="128"/>
      <c r="AD187" s="128"/>
      <c r="AE187" s="128"/>
      <c r="AF187" s="128"/>
      <c r="AG187" s="128"/>
      <c r="AH187" s="128"/>
      <c r="AI187" s="128"/>
      <c r="AJ187" s="128"/>
      <c r="AK187" s="128"/>
      <c r="AL187" s="128"/>
      <c r="AM187" s="128"/>
      <c r="AN187" s="128"/>
      <c r="AO187" s="130"/>
      <c r="AP187" s="130"/>
      <c r="AQ187" s="127"/>
      <c r="AR187" s="127"/>
      <c r="AS187" s="127"/>
      <c r="AT187" s="127"/>
      <c r="AU187" s="127"/>
      <c r="AV187" s="127"/>
      <c r="AW187" s="127"/>
      <c r="AX187" s="127"/>
      <c r="AY187" s="127"/>
      <c r="AZ187" s="127"/>
    </row>
    <row r="188" spans="1:52" s="113" customFormat="1">
      <c r="A188" s="79" t="s">
        <v>217</v>
      </c>
      <c r="B188" s="156">
        <v>4</v>
      </c>
      <c r="C188" s="133"/>
      <c r="D188" s="307"/>
      <c r="E188" s="134"/>
      <c r="F188" s="348"/>
      <c r="G188" s="325"/>
      <c r="H188" s="127"/>
      <c r="I188" s="127"/>
      <c r="J188" s="127"/>
      <c r="K188" s="127"/>
      <c r="L188" s="127"/>
      <c r="M188" s="127"/>
      <c r="N188" s="127"/>
      <c r="O188" s="127"/>
      <c r="P188" s="127"/>
      <c r="Q188" s="127"/>
      <c r="R188" s="127"/>
      <c r="S188" s="127"/>
      <c r="T188" s="127"/>
      <c r="U188" s="127"/>
      <c r="V188" s="127"/>
      <c r="W188" s="127"/>
      <c r="X188" s="127"/>
      <c r="Y188" s="127"/>
      <c r="Z188" s="127"/>
      <c r="AA188" s="128"/>
      <c r="AB188" s="128"/>
      <c r="AC188" s="128"/>
      <c r="AD188" s="128"/>
      <c r="AE188" s="128"/>
      <c r="AF188" s="128"/>
      <c r="AG188" s="128"/>
      <c r="AH188" s="128"/>
      <c r="AI188" s="128"/>
      <c r="AJ188" s="128"/>
      <c r="AK188" s="128"/>
      <c r="AL188" s="128"/>
      <c r="AM188" s="128"/>
      <c r="AN188" s="128"/>
      <c r="AO188" s="130"/>
      <c r="AP188" s="130"/>
      <c r="AQ188" s="127"/>
      <c r="AR188" s="127"/>
      <c r="AS188" s="127"/>
      <c r="AT188" s="127"/>
      <c r="AU188" s="127"/>
      <c r="AV188" s="127"/>
      <c r="AW188" s="127"/>
      <c r="AX188" s="127"/>
      <c r="AY188" s="127"/>
      <c r="AZ188" s="127"/>
    </row>
    <row r="189" spans="1:52" s="113" customFormat="1" ht="60">
      <c r="A189" s="179" t="s">
        <v>281</v>
      </c>
      <c r="B189" s="161">
        <v>4</v>
      </c>
      <c r="C189" s="133"/>
      <c r="D189" s="310"/>
      <c r="E189" s="135"/>
      <c r="F189" s="348"/>
      <c r="G189" s="327"/>
      <c r="H189" s="127"/>
      <c r="I189" s="127"/>
      <c r="J189" s="127"/>
      <c r="K189" s="127"/>
      <c r="L189" s="127"/>
      <c r="M189" s="127"/>
      <c r="N189" s="127"/>
      <c r="O189" s="127"/>
      <c r="P189" s="127"/>
      <c r="Q189" s="127"/>
      <c r="R189" s="127"/>
      <c r="S189" s="127"/>
      <c r="T189" s="127"/>
      <c r="U189" s="127"/>
      <c r="V189" s="127"/>
      <c r="W189" s="127"/>
      <c r="X189" s="127"/>
      <c r="Y189" s="127"/>
      <c r="Z189" s="127"/>
      <c r="AA189" s="128"/>
      <c r="AB189" s="128"/>
      <c r="AC189" s="128"/>
      <c r="AD189" s="128"/>
      <c r="AE189" s="128"/>
      <c r="AF189" s="128"/>
      <c r="AG189" s="128"/>
      <c r="AH189" s="128"/>
      <c r="AI189" s="128"/>
      <c r="AJ189" s="128"/>
      <c r="AK189" s="128"/>
      <c r="AL189" s="128"/>
      <c r="AM189" s="128"/>
      <c r="AN189" s="128"/>
      <c r="AO189" s="130"/>
      <c r="AP189" s="130"/>
      <c r="AQ189" s="127"/>
      <c r="AR189" s="127"/>
      <c r="AS189" s="127"/>
      <c r="AT189" s="127"/>
      <c r="AU189" s="127"/>
      <c r="AV189" s="127"/>
      <c r="AW189" s="127"/>
      <c r="AX189" s="127"/>
      <c r="AY189" s="127"/>
      <c r="AZ189" s="127"/>
    </row>
    <row r="190" spans="1:52" s="112" customFormat="1">
      <c r="A190" s="80" t="s">
        <v>218</v>
      </c>
      <c r="B190" s="201">
        <v>4</v>
      </c>
      <c r="C190" s="133"/>
      <c r="D190" s="312"/>
      <c r="E190" s="209"/>
      <c r="F190" s="348"/>
      <c r="G190" s="328"/>
      <c r="H190" s="127"/>
      <c r="I190" s="127"/>
      <c r="J190" s="127"/>
      <c r="K190" s="127"/>
      <c r="L190" s="127"/>
      <c r="M190" s="127"/>
      <c r="N190" s="127"/>
      <c r="O190" s="127"/>
      <c r="P190" s="127"/>
      <c r="Q190" s="127"/>
      <c r="R190" s="127"/>
      <c r="S190" s="127"/>
      <c r="T190" s="127"/>
      <c r="U190" s="127"/>
      <c r="V190" s="127"/>
      <c r="W190" s="127"/>
      <c r="X190" s="127"/>
      <c r="Y190" s="127"/>
      <c r="Z190" s="127"/>
      <c r="AA190" s="128"/>
      <c r="AB190" s="128"/>
      <c r="AC190" s="128"/>
      <c r="AD190" s="128"/>
      <c r="AE190" s="128"/>
      <c r="AF190" s="128"/>
      <c r="AG190" s="128"/>
      <c r="AH190" s="128"/>
      <c r="AI190" s="128"/>
      <c r="AJ190" s="128"/>
      <c r="AK190" s="128"/>
      <c r="AL190" s="128"/>
      <c r="AM190" s="128"/>
      <c r="AN190" s="128"/>
      <c r="AO190" s="130"/>
      <c r="AP190" s="130"/>
      <c r="AQ190" s="127"/>
      <c r="AR190" s="127"/>
      <c r="AS190" s="127"/>
      <c r="AT190" s="127"/>
      <c r="AU190" s="127"/>
      <c r="AV190" s="127"/>
      <c r="AW190" s="127"/>
      <c r="AX190" s="127"/>
      <c r="AY190" s="127"/>
      <c r="AZ190" s="127"/>
    </row>
    <row r="191" spans="1:52" s="112" customFormat="1">
      <c r="A191" s="99" t="s">
        <v>219</v>
      </c>
      <c r="B191" s="162">
        <v>4</v>
      </c>
      <c r="C191" s="133"/>
      <c r="D191" s="311"/>
      <c r="E191" s="132"/>
      <c r="F191" s="348"/>
      <c r="G191" s="329"/>
      <c r="H191" s="127"/>
      <c r="I191" s="127"/>
      <c r="J191" s="127"/>
      <c r="K191" s="127"/>
      <c r="L191" s="127"/>
      <c r="M191" s="127"/>
      <c r="N191" s="127"/>
      <c r="O191" s="127"/>
      <c r="P191" s="127"/>
      <c r="Q191" s="127"/>
      <c r="R191" s="127"/>
      <c r="S191" s="127"/>
      <c r="T191" s="127"/>
      <c r="U191" s="127"/>
      <c r="V191" s="127"/>
      <c r="W191" s="127"/>
      <c r="X191" s="127"/>
      <c r="Y191" s="127"/>
      <c r="Z191" s="127"/>
      <c r="AA191" s="128"/>
      <c r="AB191" s="128"/>
      <c r="AC191" s="128"/>
      <c r="AD191" s="128"/>
      <c r="AE191" s="128"/>
      <c r="AF191" s="128"/>
      <c r="AG191" s="128"/>
      <c r="AH191" s="128"/>
      <c r="AI191" s="128"/>
      <c r="AJ191" s="128"/>
      <c r="AK191" s="128"/>
      <c r="AL191" s="128"/>
      <c r="AM191" s="128"/>
      <c r="AN191" s="128"/>
      <c r="AO191" s="130"/>
      <c r="AP191" s="130"/>
      <c r="AQ191" s="127"/>
      <c r="AR191" s="127"/>
      <c r="AS191" s="127"/>
      <c r="AT191" s="127"/>
      <c r="AU191" s="127"/>
      <c r="AV191" s="127"/>
      <c r="AW191" s="127"/>
      <c r="AX191" s="127"/>
      <c r="AY191" s="127"/>
      <c r="AZ191" s="127"/>
    </row>
    <row r="192" spans="1:52" s="112" customFormat="1">
      <c r="A192" s="84" t="s">
        <v>220</v>
      </c>
      <c r="B192" s="160">
        <v>4</v>
      </c>
      <c r="C192" s="133"/>
      <c r="D192" s="307"/>
      <c r="E192" s="134"/>
      <c r="F192" s="348"/>
      <c r="G192" s="325"/>
      <c r="H192" s="127"/>
      <c r="I192" s="127"/>
      <c r="J192" s="127"/>
      <c r="K192" s="127"/>
      <c r="L192" s="127"/>
      <c r="M192" s="127"/>
      <c r="N192" s="127"/>
      <c r="O192" s="127"/>
      <c r="P192" s="127"/>
      <c r="Q192" s="127"/>
      <c r="R192" s="127"/>
      <c r="S192" s="127"/>
      <c r="T192" s="127"/>
      <c r="U192" s="127"/>
      <c r="V192" s="127"/>
      <c r="W192" s="127"/>
      <c r="X192" s="127"/>
      <c r="Y192" s="127"/>
      <c r="Z192" s="127"/>
      <c r="AA192" s="128"/>
      <c r="AB192" s="128"/>
      <c r="AC192" s="128"/>
      <c r="AD192" s="128"/>
      <c r="AE192" s="128"/>
      <c r="AF192" s="128"/>
      <c r="AG192" s="128"/>
      <c r="AH192" s="128"/>
      <c r="AI192" s="128"/>
      <c r="AJ192" s="128"/>
      <c r="AK192" s="128"/>
      <c r="AL192" s="128"/>
      <c r="AM192" s="128"/>
      <c r="AN192" s="128"/>
      <c r="AO192" s="130"/>
      <c r="AP192" s="130"/>
      <c r="AQ192" s="127"/>
      <c r="AR192" s="127"/>
      <c r="AS192" s="127"/>
      <c r="AT192" s="127"/>
      <c r="AU192" s="127"/>
      <c r="AV192" s="127"/>
      <c r="AW192" s="127"/>
      <c r="AX192" s="127"/>
      <c r="AY192" s="127"/>
      <c r="AZ192" s="127"/>
    </row>
    <row r="193" spans="1:52" s="112" customFormat="1">
      <c r="A193" s="79" t="s">
        <v>221</v>
      </c>
      <c r="B193" s="158"/>
      <c r="C193" s="204"/>
      <c r="D193" s="309"/>
      <c r="E193" s="215"/>
      <c r="F193" s="350"/>
      <c r="G193" s="342"/>
      <c r="H193" s="127"/>
      <c r="I193" s="127"/>
      <c r="J193" s="127"/>
      <c r="K193" s="127"/>
      <c r="L193" s="127"/>
      <c r="M193" s="127"/>
      <c r="N193" s="127"/>
      <c r="O193" s="127"/>
      <c r="P193" s="127"/>
      <c r="Q193" s="127"/>
      <c r="R193" s="127"/>
      <c r="S193" s="127"/>
      <c r="T193" s="127"/>
      <c r="U193" s="127"/>
      <c r="V193" s="127"/>
      <c r="W193" s="127"/>
      <c r="X193" s="127"/>
      <c r="Y193" s="127"/>
      <c r="Z193" s="127"/>
      <c r="AA193" s="128"/>
      <c r="AB193" s="128"/>
      <c r="AC193" s="128"/>
      <c r="AD193" s="128"/>
      <c r="AE193" s="128"/>
      <c r="AF193" s="128"/>
      <c r="AG193" s="128"/>
      <c r="AH193" s="128"/>
      <c r="AI193" s="128"/>
      <c r="AJ193" s="128"/>
      <c r="AK193" s="128"/>
      <c r="AL193" s="128"/>
      <c r="AM193" s="128"/>
      <c r="AN193" s="128"/>
      <c r="AO193" s="130"/>
      <c r="AP193" s="130"/>
      <c r="AQ193" s="127"/>
      <c r="AR193" s="127"/>
      <c r="AS193" s="127"/>
      <c r="AT193" s="127"/>
      <c r="AU193" s="127"/>
      <c r="AV193" s="127"/>
      <c r="AW193" s="127"/>
      <c r="AX193" s="127"/>
      <c r="AY193" s="127"/>
      <c r="AZ193" s="127"/>
    </row>
    <row r="194" spans="1:52" s="112" customFormat="1" ht="24">
      <c r="A194" s="96" t="s">
        <v>222</v>
      </c>
      <c r="B194" s="160">
        <v>4</v>
      </c>
      <c r="C194" s="133"/>
      <c r="D194" s="307"/>
      <c r="E194" s="134"/>
      <c r="F194" s="348"/>
      <c r="G194" s="325"/>
      <c r="H194" s="127"/>
      <c r="I194" s="127"/>
      <c r="J194" s="127"/>
      <c r="K194" s="127"/>
      <c r="L194" s="127"/>
      <c r="M194" s="127"/>
      <c r="N194" s="127"/>
      <c r="O194" s="127"/>
      <c r="P194" s="127"/>
      <c r="Q194" s="127"/>
      <c r="R194" s="127"/>
      <c r="S194" s="127"/>
      <c r="T194" s="127"/>
      <c r="U194" s="127"/>
      <c r="V194" s="127"/>
      <c r="W194" s="127"/>
      <c r="X194" s="127"/>
      <c r="Y194" s="127"/>
      <c r="Z194" s="127"/>
      <c r="AA194" s="128"/>
      <c r="AB194" s="128"/>
      <c r="AC194" s="128"/>
      <c r="AD194" s="128"/>
      <c r="AE194" s="128"/>
      <c r="AF194" s="128"/>
      <c r="AG194" s="128"/>
      <c r="AH194" s="128"/>
      <c r="AI194" s="128"/>
      <c r="AJ194" s="128"/>
      <c r="AK194" s="128"/>
      <c r="AL194" s="128"/>
      <c r="AM194" s="128"/>
      <c r="AN194" s="128"/>
      <c r="AO194" s="130"/>
      <c r="AP194" s="130"/>
      <c r="AQ194" s="127"/>
      <c r="AR194" s="127"/>
      <c r="AS194" s="127"/>
      <c r="AT194" s="127"/>
      <c r="AU194" s="127"/>
      <c r="AV194" s="127"/>
      <c r="AW194" s="127"/>
      <c r="AX194" s="127"/>
      <c r="AY194" s="127"/>
      <c r="AZ194" s="127"/>
    </row>
    <row r="195" spans="1:52" s="112" customFormat="1" ht="24">
      <c r="A195" s="121" t="s">
        <v>223</v>
      </c>
      <c r="B195" s="161">
        <v>4</v>
      </c>
      <c r="C195" s="133"/>
      <c r="D195" s="310"/>
      <c r="E195" s="135"/>
      <c r="F195" s="348"/>
      <c r="G195" s="327"/>
      <c r="H195" s="127"/>
      <c r="I195" s="127"/>
      <c r="J195" s="127"/>
      <c r="K195" s="127"/>
      <c r="L195" s="127"/>
      <c r="M195" s="127"/>
      <c r="N195" s="127"/>
      <c r="O195" s="127"/>
      <c r="P195" s="127"/>
      <c r="Q195" s="127"/>
      <c r="R195" s="127"/>
      <c r="S195" s="127"/>
      <c r="T195" s="127"/>
      <c r="U195" s="127"/>
      <c r="V195" s="127"/>
      <c r="W195" s="127"/>
      <c r="X195" s="127"/>
      <c r="Y195" s="127"/>
      <c r="Z195" s="127"/>
      <c r="AA195" s="128"/>
      <c r="AB195" s="128"/>
      <c r="AC195" s="128"/>
      <c r="AD195" s="128"/>
      <c r="AE195" s="128"/>
      <c r="AF195" s="128"/>
      <c r="AG195" s="128"/>
      <c r="AH195" s="128"/>
      <c r="AI195" s="128"/>
      <c r="AJ195" s="128"/>
      <c r="AK195" s="128"/>
      <c r="AL195" s="128"/>
      <c r="AM195" s="128"/>
      <c r="AN195" s="128"/>
      <c r="AO195" s="130"/>
      <c r="AP195" s="130"/>
      <c r="AQ195" s="127"/>
      <c r="AR195" s="127"/>
      <c r="AS195" s="127"/>
      <c r="AT195" s="127"/>
      <c r="AU195" s="127"/>
      <c r="AV195" s="127"/>
      <c r="AW195" s="127"/>
      <c r="AX195" s="127"/>
      <c r="AY195" s="127"/>
      <c r="AZ195" s="127"/>
    </row>
    <row r="196" spans="1:52" s="112" customFormat="1" ht="36">
      <c r="A196" s="96" t="s">
        <v>224</v>
      </c>
      <c r="B196" s="201">
        <v>4</v>
      </c>
      <c r="C196" s="133"/>
      <c r="D196" s="312"/>
      <c r="E196" s="209"/>
      <c r="F196" s="348"/>
      <c r="G196" s="328"/>
      <c r="H196" s="127"/>
      <c r="I196" s="127"/>
      <c r="J196" s="127"/>
      <c r="K196" s="127"/>
      <c r="L196" s="127"/>
      <c r="M196" s="127"/>
      <c r="N196" s="127"/>
      <c r="O196" s="127"/>
      <c r="P196" s="127"/>
      <c r="Q196" s="127"/>
      <c r="R196" s="127"/>
      <c r="S196" s="127"/>
      <c r="T196" s="127"/>
      <c r="U196" s="127"/>
      <c r="V196" s="127"/>
      <c r="W196" s="127"/>
      <c r="X196" s="127"/>
      <c r="Y196" s="127"/>
      <c r="Z196" s="127"/>
      <c r="AA196" s="128"/>
      <c r="AB196" s="128"/>
      <c r="AC196" s="128"/>
      <c r="AD196" s="128"/>
      <c r="AE196" s="128"/>
      <c r="AF196" s="128"/>
      <c r="AG196" s="128"/>
      <c r="AH196" s="128"/>
      <c r="AI196" s="128"/>
      <c r="AJ196" s="128"/>
      <c r="AK196" s="128"/>
      <c r="AL196" s="128"/>
      <c r="AM196" s="128"/>
      <c r="AN196" s="128"/>
      <c r="AO196" s="130"/>
      <c r="AP196" s="130"/>
      <c r="AQ196" s="127"/>
      <c r="AR196" s="127"/>
      <c r="AS196" s="127"/>
      <c r="AT196" s="127"/>
      <c r="AU196" s="127"/>
      <c r="AV196" s="127"/>
      <c r="AW196" s="127"/>
      <c r="AX196" s="127"/>
      <c r="AY196" s="127"/>
      <c r="AZ196" s="127"/>
    </row>
    <row r="197" spans="1:52" s="112" customFormat="1" ht="24">
      <c r="A197" s="98" t="s">
        <v>225</v>
      </c>
      <c r="B197" s="162">
        <v>4</v>
      </c>
      <c r="C197" s="133"/>
      <c r="D197" s="311"/>
      <c r="E197" s="132"/>
      <c r="F197" s="348"/>
      <c r="G197" s="329"/>
      <c r="H197" s="127"/>
      <c r="I197" s="127"/>
      <c r="J197" s="127"/>
      <c r="K197" s="127"/>
      <c r="L197" s="127"/>
      <c r="M197" s="127"/>
      <c r="N197" s="127"/>
      <c r="O197" s="127"/>
      <c r="P197" s="127"/>
      <c r="Q197" s="127"/>
      <c r="R197" s="127"/>
      <c r="S197" s="127"/>
      <c r="T197" s="127"/>
      <c r="U197" s="127"/>
      <c r="V197" s="127"/>
      <c r="W197" s="127"/>
      <c r="X197" s="127"/>
      <c r="Y197" s="127"/>
      <c r="Z197" s="127"/>
      <c r="AA197" s="128"/>
      <c r="AB197" s="128"/>
      <c r="AC197" s="128"/>
      <c r="AD197" s="128"/>
      <c r="AE197" s="128"/>
      <c r="AF197" s="128"/>
      <c r="AG197" s="128"/>
      <c r="AH197" s="128"/>
      <c r="AI197" s="128"/>
      <c r="AJ197" s="128"/>
      <c r="AK197" s="128"/>
      <c r="AL197" s="128"/>
      <c r="AM197" s="128"/>
      <c r="AN197" s="128"/>
      <c r="AO197" s="130"/>
      <c r="AP197" s="130"/>
      <c r="AQ197" s="127"/>
      <c r="AR197" s="127"/>
      <c r="AS197" s="127"/>
      <c r="AT197" s="127"/>
      <c r="AU197" s="127"/>
      <c r="AV197" s="127"/>
      <c r="AW197" s="127"/>
      <c r="AX197" s="127"/>
      <c r="AY197" s="127"/>
      <c r="AZ197" s="127"/>
    </row>
    <row r="198" spans="1:52" s="112" customFormat="1" ht="48">
      <c r="A198" s="79" t="s">
        <v>226</v>
      </c>
      <c r="B198" s="160">
        <v>4</v>
      </c>
      <c r="C198" s="133"/>
      <c r="D198" s="307"/>
      <c r="E198" s="134"/>
      <c r="F198" s="348"/>
      <c r="G198" s="325"/>
      <c r="H198" s="127"/>
      <c r="I198" s="127"/>
      <c r="J198" s="127"/>
      <c r="K198" s="127"/>
      <c r="L198" s="127"/>
      <c r="M198" s="127"/>
      <c r="N198" s="127"/>
      <c r="O198" s="127"/>
      <c r="P198" s="127"/>
      <c r="Q198" s="127"/>
      <c r="R198" s="127"/>
      <c r="S198" s="127"/>
      <c r="T198" s="127"/>
      <c r="U198" s="127"/>
      <c r="V198" s="127"/>
      <c r="W198" s="127"/>
      <c r="X198" s="127"/>
      <c r="Y198" s="127"/>
      <c r="Z198" s="127"/>
      <c r="AA198" s="128"/>
      <c r="AB198" s="128"/>
      <c r="AC198" s="128"/>
      <c r="AD198" s="128"/>
      <c r="AE198" s="128"/>
      <c r="AF198" s="128"/>
      <c r="AG198" s="128"/>
      <c r="AH198" s="128"/>
      <c r="AI198" s="128"/>
      <c r="AJ198" s="128"/>
      <c r="AK198" s="128"/>
      <c r="AL198" s="128"/>
      <c r="AM198" s="128"/>
      <c r="AN198" s="128"/>
      <c r="AO198" s="130"/>
      <c r="AP198" s="130"/>
      <c r="AQ198" s="127"/>
      <c r="AR198" s="127"/>
      <c r="AS198" s="127"/>
      <c r="AT198" s="127"/>
      <c r="AU198" s="127"/>
      <c r="AV198" s="127"/>
      <c r="AW198" s="127"/>
      <c r="AX198" s="127"/>
      <c r="AY198" s="127"/>
      <c r="AZ198" s="127"/>
    </row>
    <row r="199" spans="1:52" s="112" customFormat="1" ht="60">
      <c r="A199" s="79" t="s">
        <v>282</v>
      </c>
      <c r="B199" s="158"/>
      <c r="C199" s="204"/>
      <c r="D199" s="309"/>
      <c r="E199" s="215"/>
      <c r="F199" s="350"/>
      <c r="G199" s="342"/>
      <c r="H199" s="127"/>
      <c r="I199" s="127"/>
      <c r="J199" s="127"/>
      <c r="K199" s="127"/>
      <c r="L199" s="127"/>
      <c r="M199" s="127"/>
      <c r="N199" s="127"/>
      <c r="O199" s="127"/>
      <c r="P199" s="127"/>
      <c r="Q199" s="127"/>
      <c r="R199" s="127"/>
      <c r="S199" s="127"/>
      <c r="T199" s="127"/>
      <c r="U199" s="127"/>
      <c r="V199" s="127"/>
      <c r="W199" s="127"/>
      <c r="X199" s="127"/>
      <c r="Y199" s="127"/>
      <c r="Z199" s="127"/>
      <c r="AA199" s="128"/>
      <c r="AB199" s="128"/>
      <c r="AC199" s="128"/>
      <c r="AD199" s="128"/>
      <c r="AE199" s="128"/>
      <c r="AF199" s="128"/>
      <c r="AG199" s="128"/>
      <c r="AH199" s="128"/>
      <c r="AI199" s="128"/>
      <c r="AJ199" s="128"/>
      <c r="AK199" s="128"/>
      <c r="AL199" s="128"/>
      <c r="AM199" s="128"/>
      <c r="AN199" s="128"/>
      <c r="AO199" s="130"/>
      <c r="AP199" s="130"/>
      <c r="AQ199" s="127"/>
      <c r="AR199" s="127"/>
      <c r="AS199" s="127"/>
      <c r="AT199" s="127"/>
      <c r="AU199" s="127"/>
      <c r="AV199" s="127"/>
      <c r="AW199" s="127"/>
      <c r="AX199" s="127"/>
      <c r="AY199" s="127"/>
      <c r="AZ199" s="127"/>
    </row>
    <row r="200" spans="1:52" s="112" customFormat="1" ht="108">
      <c r="A200" s="181" t="s">
        <v>306</v>
      </c>
      <c r="B200" s="156">
        <v>4</v>
      </c>
      <c r="C200" s="133"/>
      <c r="D200" s="307"/>
      <c r="E200" s="134"/>
      <c r="F200" s="348"/>
      <c r="G200" s="325"/>
      <c r="H200" s="127"/>
      <c r="I200" s="127"/>
      <c r="J200" s="127"/>
      <c r="K200" s="127"/>
      <c r="L200" s="127"/>
      <c r="M200" s="127"/>
      <c r="N200" s="127"/>
      <c r="O200" s="127"/>
      <c r="P200" s="127"/>
      <c r="Q200" s="127"/>
      <c r="R200" s="127"/>
      <c r="S200" s="127"/>
      <c r="T200" s="127"/>
      <c r="U200" s="127"/>
      <c r="V200" s="127"/>
      <c r="W200" s="127"/>
      <c r="X200" s="127"/>
      <c r="Y200" s="127"/>
      <c r="Z200" s="127"/>
      <c r="AA200" s="128"/>
      <c r="AB200" s="128"/>
      <c r="AC200" s="128"/>
      <c r="AD200" s="128"/>
      <c r="AE200" s="128"/>
      <c r="AF200" s="128"/>
      <c r="AG200" s="128"/>
      <c r="AH200" s="128"/>
      <c r="AI200" s="128"/>
      <c r="AJ200" s="128"/>
      <c r="AK200" s="128"/>
      <c r="AL200" s="128"/>
      <c r="AM200" s="128"/>
      <c r="AN200" s="128"/>
      <c r="AO200" s="130"/>
      <c r="AP200" s="130"/>
      <c r="AQ200" s="127"/>
      <c r="AR200" s="127"/>
      <c r="AS200" s="127"/>
      <c r="AT200" s="127"/>
      <c r="AU200" s="127"/>
      <c r="AV200" s="127"/>
      <c r="AW200" s="127"/>
      <c r="AX200" s="127"/>
      <c r="AY200" s="127"/>
      <c r="AZ200" s="127"/>
    </row>
    <row r="201" spans="1:52" s="112" customFormat="1" ht="36">
      <c r="A201" s="183" t="s">
        <v>307</v>
      </c>
      <c r="B201" s="157">
        <v>4</v>
      </c>
      <c r="C201" s="133"/>
      <c r="D201" s="310"/>
      <c r="E201" s="135"/>
      <c r="F201" s="348"/>
      <c r="G201" s="327"/>
      <c r="H201" s="127"/>
      <c r="I201" s="127"/>
      <c r="J201" s="127"/>
      <c r="K201" s="127"/>
      <c r="L201" s="127"/>
      <c r="M201" s="127"/>
      <c r="N201" s="127"/>
      <c r="O201" s="127"/>
      <c r="P201" s="127"/>
      <c r="Q201" s="127"/>
      <c r="R201" s="127"/>
      <c r="S201" s="127"/>
      <c r="T201" s="127"/>
      <c r="U201" s="127"/>
      <c r="V201" s="127"/>
      <c r="W201" s="127"/>
      <c r="X201" s="127"/>
      <c r="Y201" s="127"/>
      <c r="Z201" s="127"/>
      <c r="AA201" s="128"/>
      <c r="AB201" s="128"/>
      <c r="AC201" s="128"/>
      <c r="AD201" s="128"/>
      <c r="AE201" s="128"/>
      <c r="AF201" s="128"/>
      <c r="AG201" s="128"/>
      <c r="AH201" s="128"/>
      <c r="AI201" s="128"/>
      <c r="AJ201" s="128"/>
      <c r="AK201" s="128"/>
      <c r="AL201" s="128"/>
      <c r="AM201" s="128"/>
      <c r="AN201" s="128"/>
      <c r="AO201" s="130"/>
      <c r="AP201" s="130"/>
      <c r="AQ201" s="127"/>
      <c r="AR201" s="127"/>
      <c r="AS201" s="127"/>
      <c r="AT201" s="127"/>
      <c r="AU201" s="127"/>
      <c r="AV201" s="127"/>
      <c r="AW201" s="127"/>
      <c r="AX201" s="127"/>
      <c r="AY201" s="127"/>
      <c r="AZ201" s="127"/>
    </row>
    <row r="202" spans="1:52" s="112" customFormat="1" ht="24">
      <c r="A202" s="183" t="s">
        <v>308</v>
      </c>
      <c r="B202" s="157">
        <v>4</v>
      </c>
      <c r="C202" s="133"/>
      <c r="D202" s="310"/>
      <c r="E202" s="135"/>
      <c r="F202" s="348"/>
      <c r="G202" s="327"/>
      <c r="H202" s="127"/>
      <c r="I202" s="127"/>
      <c r="J202" s="127"/>
      <c r="K202" s="127"/>
      <c r="L202" s="127"/>
      <c r="M202" s="127"/>
      <c r="N202" s="127"/>
      <c r="O202" s="127"/>
      <c r="P202" s="127"/>
      <c r="Q202" s="127"/>
      <c r="R202" s="127"/>
      <c r="S202" s="127"/>
      <c r="T202" s="127"/>
      <c r="U202" s="127"/>
      <c r="V202" s="127"/>
      <c r="W202" s="127"/>
      <c r="X202" s="127"/>
      <c r="Y202" s="127"/>
      <c r="Z202" s="127"/>
      <c r="AA202" s="128"/>
      <c r="AB202" s="128"/>
      <c r="AC202" s="128"/>
      <c r="AD202" s="128"/>
      <c r="AE202" s="128"/>
      <c r="AF202" s="128"/>
      <c r="AG202" s="128"/>
      <c r="AH202" s="128"/>
      <c r="AI202" s="128"/>
      <c r="AJ202" s="128"/>
      <c r="AK202" s="128"/>
      <c r="AL202" s="128"/>
      <c r="AM202" s="128"/>
      <c r="AN202" s="128"/>
      <c r="AO202" s="130"/>
      <c r="AP202" s="130"/>
      <c r="AQ202" s="127"/>
      <c r="AR202" s="127"/>
      <c r="AS202" s="127"/>
      <c r="AT202" s="127"/>
      <c r="AU202" s="127"/>
      <c r="AV202" s="127"/>
      <c r="AW202" s="127"/>
      <c r="AX202" s="127"/>
      <c r="AY202" s="127"/>
      <c r="AZ202" s="127"/>
    </row>
    <row r="203" spans="1:52" s="112" customFormat="1" ht="36">
      <c r="A203" s="225" t="s">
        <v>227</v>
      </c>
      <c r="B203" s="250">
        <v>4</v>
      </c>
      <c r="C203" s="133"/>
      <c r="D203" s="308"/>
      <c r="E203" s="223"/>
      <c r="F203" s="348"/>
      <c r="G203" s="325"/>
      <c r="H203" s="127"/>
      <c r="I203" s="127"/>
      <c r="J203" s="127"/>
      <c r="K203" s="127"/>
      <c r="L203" s="127"/>
      <c r="M203" s="127"/>
      <c r="N203" s="127"/>
      <c r="O203" s="127"/>
      <c r="P203" s="127"/>
      <c r="Q203" s="127"/>
      <c r="R203" s="127"/>
      <c r="S203" s="127"/>
      <c r="T203" s="127"/>
      <c r="U203" s="127"/>
      <c r="V203" s="127"/>
      <c r="W203" s="127"/>
      <c r="X203" s="127"/>
      <c r="Y203" s="127"/>
      <c r="Z203" s="127"/>
      <c r="AA203" s="128"/>
      <c r="AB203" s="128"/>
      <c r="AC203" s="128"/>
      <c r="AD203" s="128"/>
      <c r="AE203" s="128"/>
      <c r="AF203" s="128"/>
      <c r="AG203" s="128"/>
      <c r="AH203" s="128"/>
      <c r="AI203" s="128"/>
      <c r="AJ203" s="128"/>
      <c r="AK203" s="128"/>
      <c r="AL203" s="128"/>
      <c r="AM203" s="128"/>
      <c r="AN203" s="128"/>
      <c r="AO203" s="130"/>
      <c r="AP203" s="130"/>
      <c r="AQ203" s="127"/>
      <c r="AR203" s="127"/>
      <c r="AS203" s="127"/>
      <c r="AT203" s="127"/>
      <c r="AU203" s="127"/>
      <c r="AV203" s="127"/>
      <c r="AW203" s="127"/>
      <c r="AX203" s="127"/>
      <c r="AY203" s="127"/>
      <c r="AZ203" s="127"/>
    </row>
    <row r="204" spans="1:52" s="112" customFormat="1" ht="168">
      <c r="A204" s="229" t="s">
        <v>337</v>
      </c>
      <c r="B204" s="228">
        <v>4</v>
      </c>
      <c r="C204" s="133"/>
      <c r="D204" s="308"/>
      <c r="E204" s="223"/>
      <c r="F204" s="348"/>
      <c r="G204" s="325"/>
      <c r="H204" s="127"/>
      <c r="I204" s="127"/>
      <c r="J204" s="127"/>
      <c r="K204" s="127"/>
      <c r="L204" s="127"/>
      <c r="M204" s="127"/>
      <c r="N204" s="127"/>
      <c r="O204" s="127"/>
      <c r="P204" s="127"/>
      <c r="Q204" s="127"/>
      <c r="R204" s="127"/>
      <c r="S204" s="127"/>
      <c r="T204" s="127"/>
      <c r="U204" s="127"/>
      <c r="V204" s="127"/>
      <c r="W204" s="127"/>
      <c r="X204" s="127"/>
      <c r="Y204" s="127"/>
      <c r="Z204" s="127"/>
      <c r="AA204" s="128"/>
      <c r="AB204" s="128"/>
      <c r="AC204" s="128"/>
      <c r="AD204" s="128"/>
      <c r="AE204" s="128"/>
      <c r="AF204" s="128"/>
      <c r="AG204" s="128"/>
      <c r="AH204" s="128"/>
      <c r="AI204" s="128"/>
      <c r="AJ204" s="128"/>
      <c r="AK204" s="128"/>
      <c r="AL204" s="128"/>
      <c r="AM204" s="128"/>
      <c r="AN204" s="128"/>
      <c r="AO204" s="130"/>
      <c r="AP204" s="130"/>
      <c r="AQ204" s="127"/>
      <c r="AR204" s="127"/>
      <c r="AS204" s="127"/>
      <c r="AT204" s="127"/>
      <c r="AU204" s="127"/>
      <c r="AV204" s="127"/>
      <c r="AW204" s="127"/>
      <c r="AX204" s="127"/>
      <c r="AY204" s="127"/>
      <c r="AZ204" s="127"/>
    </row>
    <row r="205" spans="1:52" s="112" customFormat="1" ht="180">
      <c r="A205" s="220" t="s">
        <v>338</v>
      </c>
      <c r="B205" s="162">
        <v>4</v>
      </c>
      <c r="C205" s="133"/>
      <c r="D205" s="311"/>
      <c r="E205" s="132"/>
      <c r="F205" s="348"/>
      <c r="G205" s="329"/>
      <c r="H205" s="127"/>
      <c r="I205" s="127"/>
      <c r="J205" s="127"/>
      <c r="K205" s="127"/>
      <c r="L205" s="127"/>
      <c r="M205" s="127"/>
      <c r="N205" s="127"/>
      <c r="O205" s="127"/>
      <c r="P205" s="127"/>
      <c r="Q205" s="127"/>
      <c r="R205" s="127"/>
      <c r="S205" s="127"/>
      <c r="T205" s="127"/>
      <c r="U205" s="127"/>
      <c r="V205" s="127"/>
      <c r="W205" s="127"/>
      <c r="X205" s="127"/>
      <c r="Y205" s="127"/>
      <c r="Z205" s="127"/>
      <c r="AA205" s="128"/>
      <c r="AB205" s="128"/>
      <c r="AC205" s="128"/>
      <c r="AD205" s="128"/>
      <c r="AE205" s="128"/>
      <c r="AF205" s="128"/>
      <c r="AG205" s="128"/>
      <c r="AH205" s="128"/>
      <c r="AI205" s="128"/>
      <c r="AJ205" s="128"/>
      <c r="AK205" s="128"/>
      <c r="AL205" s="128"/>
      <c r="AM205" s="128"/>
      <c r="AN205" s="128"/>
      <c r="AO205" s="130"/>
      <c r="AP205" s="130"/>
      <c r="AQ205" s="127"/>
      <c r="AR205" s="127"/>
      <c r="AS205" s="127"/>
      <c r="AT205" s="127"/>
      <c r="AU205" s="127"/>
      <c r="AV205" s="127"/>
      <c r="AW205" s="127"/>
      <c r="AX205" s="127"/>
      <c r="AY205" s="127"/>
      <c r="AZ205" s="127"/>
    </row>
    <row r="206" spans="1:52" s="112" customFormat="1" ht="48">
      <c r="A206" s="84" t="s">
        <v>325</v>
      </c>
      <c r="B206" s="156">
        <v>4</v>
      </c>
      <c r="C206" s="133"/>
      <c r="D206" s="307"/>
      <c r="E206" s="134"/>
      <c r="F206" s="348"/>
      <c r="G206" s="325"/>
      <c r="H206" s="127"/>
      <c r="I206" s="127"/>
      <c r="J206" s="127"/>
      <c r="K206" s="127"/>
      <c r="L206" s="127"/>
      <c r="M206" s="127"/>
      <c r="N206" s="127"/>
      <c r="O206" s="127"/>
      <c r="P206" s="127"/>
      <c r="Q206" s="127"/>
      <c r="R206" s="127"/>
      <c r="S206" s="127"/>
      <c r="T206" s="127"/>
      <c r="U206" s="127"/>
      <c r="V206" s="127"/>
      <c r="W206" s="127"/>
      <c r="X206" s="127"/>
      <c r="Y206" s="127"/>
      <c r="Z206" s="127"/>
      <c r="AA206" s="128"/>
      <c r="AB206" s="128"/>
      <c r="AC206" s="128"/>
      <c r="AD206" s="128"/>
      <c r="AE206" s="128"/>
      <c r="AF206" s="128"/>
      <c r="AG206" s="128"/>
      <c r="AH206" s="128"/>
      <c r="AI206" s="128"/>
      <c r="AJ206" s="128"/>
      <c r="AK206" s="128"/>
      <c r="AL206" s="128"/>
      <c r="AM206" s="128"/>
      <c r="AN206" s="128"/>
      <c r="AO206" s="130"/>
      <c r="AP206" s="130"/>
      <c r="AQ206" s="127"/>
      <c r="AR206" s="127"/>
      <c r="AS206" s="127"/>
      <c r="AT206" s="127"/>
      <c r="AU206" s="127"/>
      <c r="AV206" s="127"/>
      <c r="AW206" s="127"/>
      <c r="AX206" s="127"/>
      <c r="AY206" s="127"/>
      <c r="AZ206" s="127"/>
    </row>
    <row r="207" spans="1:52" s="112" customFormat="1" ht="28.5">
      <c r="A207" s="175" t="s">
        <v>68</v>
      </c>
      <c r="B207" s="199"/>
      <c r="C207" s="133"/>
      <c r="D207" s="307"/>
      <c r="E207" s="134"/>
      <c r="F207" s="348"/>
      <c r="G207" s="325"/>
      <c r="H207" s="127"/>
      <c r="I207" s="127"/>
      <c r="J207" s="127"/>
      <c r="K207" s="127"/>
      <c r="L207" s="127"/>
      <c r="M207" s="127"/>
      <c r="N207" s="127"/>
      <c r="O207" s="127"/>
      <c r="P207" s="127"/>
      <c r="Q207" s="127"/>
      <c r="R207" s="127"/>
      <c r="S207" s="127"/>
      <c r="T207" s="127"/>
      <c r="U207" s="127"/>
      <c r="V207" s="127"/>
      <c r="W207" s="127"/>
      <c r="X207" s="127"/>
      <c r="Y207" s="127"/>
      <c r="Z207" s="127"/>
      <c r="AA207" s="128"/>
      <c r="AB207" s="128"/>
      <c r="AC207" s="128"/>
      <c r="AD207" s="128"/>
      <c r="AE207" s="128"/>
      <c r="AF207" s="128"/>
      <c r="AG207" s="128"/>
      <c r="AH207" s="128"/>
      <c r="AI207" s="128"/>
      <c r="AJ207" s="128"/>
      <c r="AK207" s="128"/>
      <c r="AL207" s="128"/>
      <c r="AM207" s="128"/>
      <c r="AN207" s="128"/>
      <c r="AO207" s="130"/>
      <c r="AP207" s="130"/>
      <c r="AQ207" s="127"/>
      <c r="AR207" s="127"/>
      <c r="AS207" s="127"/>
      <c r="AT207" s="127"/>
      <c r="AU207" s="127"/>
      <c r="AV207" s="127"/>
      <c r="AW207" s="127"/>
      <c r="AX207" s="127"/>
      <c r="AY207" s="127"/>
      <c r="AZ207" s="127"/>
    </row>
    <row r="208" spans="1:52" s="113" customFormat="1" ht="120">
      <c r="A208" s="79" t="s">
        <v>309</v>
      </c>
      <c r="B208" s="156">
        <v>4</v>
      </c>
      <c r="C208" s="133"/>
      <c r="D208" s="307"/>
      <c r="E208" s="134"/>
      <c r="F208" s="348"/>
      <c r="G208" s="325"/>
      <c r="H208" s="127"/>
      <c r="I208" s="127"/>
      <c r="J208" s="127"/>
      <c r="K208" s="127"/>
      <c r="L208" s="127"/>
      <c r="M208" s="127"/>
      <c r="N208" s="127"/>
      <c r="O208" s="127"/>
      <c r="P208" s="127"/>
      <c r="Q208" s="127"/>
      <c r="R208" s="127"/>
      <c r="S208" s="127"/>
      <c r="T208" s="127"/>
      <c r="U208" s="127"/>
      <c r="V208" s="127"/>
      <c r="W208" s="127"/>
      <c r="X208" s="127"/>
      <c r="Y208" s="127"/>
      <c r="Z208" s="127"/>
      <c r="AA208" s="128"/>
      <c r="AB208" s="128"/>
      <c r="AC208" s="128"/>
      <c r="AD208" s="128"/>
      <c r="AE208" s="128"/>
      <c r="AF208" s="128"/>
      <c r="AG208" s="128"/>
      <c r="AH208" s="128"/>
      <c r="AI208" s="128"/>
      <c r="AJ208" s="128"/>
      <c r="AK208" s="128"/>
      <c r="AL208" s="128"/>
      <c r="AM208" s="128"/>
      <c r="AN208" s="128"/>
      <c r="AO208" s="130"/>
      <c r="AP208" s="130"/>
      <c r="AQ208" s="127"/>
      <c r="AR208" s="127"/>
      <c r="AS208" s="127"/>
      <c r="AT208" s="127"/>
      <c r="AU208" s="127"/>
      <c r="AV208" s="127"/>
      <c r="AW208" s="127"/>
      <c r="AX208" s="127"/>
      <c r="AY208" s="127"/>
      <c r="AZ208" s="127"/>
    </row>
    <row r="209" spans="1:52" s="113" customFormat="1" ht="24">
      <c r="A209" s="84" t="s">
        <v>228</v>
      </c>
      <c r="B209" s="156">
        <v>4</v>
      </c>
      <c r="C209" s="133"/>
      <c r="D209" s="307"/>
      <c r="E209" s="134"/>
      <c r="F209" s="348"/>
      <c r="G209" s="325"/>
      <c r="H209" s="127"/>
      <c r="I209" s="127"/>
      <c r="J209" s="127"/>
      <c r="K209" s="127"/>
      <c r="L209" s="127"/>
      <c r="M209" s="127"/>
      <c r="N209" s="127"/>
      <c r="O209" s="127"/>
      <c r="P209" s="127"/>
      <c r="Q209" s="127"/>
      <c r="R209" s="127"/>
      <c r="S209" s="127"/>
      <c r="T209" s="127"/>
      <c r="U209" s="127"/>
      <c r="V209" s="127"/>
      <c r="W209" s="127"/>
      <c r="X209" s="127"/>
      <c r="Y209" s="127"/>
      <c r="Z209" s="127"/>
      <c r="AA209" s="128"/>
      <c r="AB209" s="128"/>
      <c r="AC209" s="128"/>
      <c r="AD209" s="128"/>
      <c r="AE209" s="128"/>
      <c r="AF209" s="128"/>
      <c r="AG209" s="128"/>
      <c r="AH209" s="128"/>
      <c r="AI209" s="128"/>
      <c r="AJ209" s="128"/>
      <c r="AK209" s="128"/>
      <c r="AL209" s="128"/>
      <c r="AM209" s="128"/>
      <c r="AN209" s="128"/>
      <c r="AO209" s="130"/>
      <c r="AP209" s="130"/>
      <c r="AQ209" s="127"/>
      <c r="AR209" s="127"/>
      <c r="AS209" s="127"/>
      <c r="AT209" s="127"/>
      <c r="AU209" s="127"/>
      <c r="AV209" s="127"/>
      <c r="AW209" s="127"/>
      <c r="AX209" s="127"/>
      <c r="AY209" s="127"/>
      <c r="AZ209" s="127"/>
    </row>
    <row r="210" spans="1:52" s="113" customFormat="1" ht="24">
      <c r="A210" s="84" t="s">
        <v>229</v>
      </c>
      <c r="B210" s="163">
        <v>2</v>
      </c>
      <c r="C210" s="131"/>
      <c r="D210" s="307"/>
      <c r="E210" s="134"/>
      <c r="F210" s="348"/>
      <c r="G210" s="325"/>
      <c r="H210" s="127"/>
      <c r="I210" s="127"/>
      <c r="J210" s="127"/>
      <c r="K210" s="127"/>
      <c r="L210" s="127"/>
      <c r="M210" s="127"/>
      <c r="N210" s="127"/>
      <c r="O210" s="127"/>
      <c r="P210" s="127"/>
      <c r="Q210" s="127"/>
      <c r="R210" s="127"/>
      <c r="S210" s="127"/>
      <c r="T210" s="127"/>
      <c r="U210" s="127"/>
      <c r="V210" s="127"/>
      <c r="W210" s="127"/>
      <c r="X210" s="127"/>
      <c r="Y210" s="127"/>
      <c r="Z210" s="127"/>
      <c r="AA210" s="128"/>
      <c r="AB210" s="128"/>
      <c r="AC210" s="128"/>
      <c r="AD210" s="128"/>
      <c r="AE210" s="128"/>
      <c r="AF210" s="128"/>
      <c r="AG210" s="128"/>
      <c r="AH210" s="128"/>
      <c r="AI210" s="128"/>
      <c r="AJ210" s="128"/>
      <c r="AK210" s="128"/>
      <c r="AL210" s="128"/>
      <c r="AM210" s="128"/>
      <c r="AN210" s="128"/>
      <c r="AO210" s="130"/>
      <c r="AP210" s="130"/>
      <c r="AQ210" s="127"/>
      <c r="AR210" s="127"/>
      <c r="AS210" s="127"/>
      <c r="AT210" s="127"/>
      <c r="AU210" s="127"/>
      <c r="AV210" s="127"/>
      <c r="AW210" s="127"/>
      <c r="AX210" s="127"/>
      <c r="AY210" s="127"/>
      <c r="AZ210" s="127"/>
    </row>
    <row r="211" spans="1:52" s="113" customFormat="1" ht="204">
      <c r="A211" s="80" t="s">
        <v>283</v>
      </c>
      <c r="B211" s="163">
        <v>2</v>
      </c>
      <c r="C211" s="131"/>
      <c r="D211" s="307"/>
      <c r="E211" s="134"/>
      <c r="F211" s="348"/>
      <c r="G211" s="325"/>
      <c r="H211" s="127"/>
      <c r="I211" s="127"/>
      <c r="J211" s="127"/>
      <c r="K211" s="127"/>
      <c r="L211" s="127"/>
      <c r="M211" s="127"/>
      <c r="N211" s="127"/>
      <c r="O211" s="127"/>
      <c r="P211" s="127"/>
      <c r="Q211" s="127"/>
      <c r="R211" s="127"/>
      <c r="S211" s="127"/>
      <c r="T211" s="127"/>
      <c r="U211" s="127"/>
      <c r="V211" s="127"/>
      <c r="W211" s="127"/>
      <c r="X211" s="127"/>
      <c r="Y211" s="127"/>
      <c r="Z211" s="127"/>
      <c r="AA211" s="128"/>
      <c r="AB211" s="128"/>
      <c r="AC211" s="128"/>
      <c r="AD211" s="128"/>
      <c r="AE211" s="128"/>
      <c r="AF211" s="128"/>
      <c r="AG211" s="128"/>
      <c r="AH211" s="128"/>
      <c r="AI211" s="128"/>
      <c r="AJ211" s="128"/>
      <c r="AK211" s="128"/>
      <c r="AL211" s="128"/>
      <c r="AM211" s="128"/>
      <c r="AN211" s="128"/>
      <c r="AO211" s="130"/>
      <c r="AP211" s="130"/>
      <c r="AQ211" s="127"/>
      <c r="AR211" s="127"/>
      <c r="AS211" s="127"/>
      <c r="AT211" s="127"/>
      <c r="AU211" s="127"/>
      <c r="AV211" s="127"/>
      <c r="AW211" s="127"/>
      <c r="AX211" s="127"/>
      <c r="AY211" s="127"/>
      <c r="AZ211" s="127"/>
    </row>
    <row r="212" spans="1:52" s="112" customFormat="1" ht="48">
      <c r="A212" s="80" t="s">
        <v>326</v>
      </c>
      <c r="B212" s="163">
        <v>2</v>
      </c>
      <c r="C212" s="131"/>
      <c r="D212" s="307"/>
      <c r="E212" s="134"/>
      <c r="F212" s="348"/>
      <c r="G212" s="325"/>
      <c r="H212" s="127"/>
      <c r="I212" s="127"/>
      <c r="J212" s="127"/>
      <c r="K212" s="127"/>
      <c r="L212" s="127"/>
      <c r="M212" s="127"/>
      <c r="N212" s="127"/>
      <c r="O212" s="127"/>
      <c r="P212" s="127"/>
      <c r="Q212" s="127"/>
      <c r="R212" s="127"/>
      <c r="S212" s="127"/>
      <c r="T212" s="127"/>
      <c r="U212" s="127"/>
      <c r="V212" s="127"/>
      <c r="W212" s="127"/>
      <c r="X212" s="127"/>
      <c r="Y212" s="127"/>
      <c r="Z212" s="127"/>
      <c r="AA212" s="128"/>
      <c r="AB212" s="128"/>
      <c r="AC212" s="128"/>
      <c r="AD212" s="128"/>
      <c r="AE212" s="128"/>
      <c r="AF212" s="128"/>
      <c r="AG212" s="128"/>
      <c r="AH212" s="128"/>
      <c r="AI212" s="128"/>
      <c r="AJ212" s="128"/>
      <c r="AK212" s="128"/>
      <c r="AL212" s="128"/>
      <c r="AM212" s="128"/>
      <c r="AN212" s="128"/>
      <c r="AO212" s="130"/>
      <c r="AP212" s="130"/>
      <c r="AQ212" s="127"/>
      <c r="AR212" s="127"/>
      <c r="AS212" s="127"/>
      <c r="AT212" s="127"/>
      <c r="AU212" s="127"/>
      <c r="AV212" s="127"/>
      <c r="AW212" s="127"/>
      <c r="AX212" s="127"/>
      <c r="AY212" s="127"/>
      <c r="AZ212" s="127"/>
    </row>
    <row r="213" spans="1:52" s="112" customFormat="1" ht="132">
      <c r="A213" s="84" t="s">
        <v>284</v>
      </c>
      <c r="B213" s="163">
        <v>2</v>
      </c>
      <c r="C213" s="131"/>
      <c r="D213" s="307"/>
      <c r="E213" s="134"/>
      <c r="F213" s="348"/>
      <c r="G213" s="325"/>
      <c r="H213" s="127"/>
      <c r="I213" s="127"/>
      <c r="J213" s="127"/>
      <c r="K213" s="127"/>
      <c r="L213" s="127"/>
      <c r="M213" s="127"/>
      <c r="N213" s="127"/>
      <c r="O213" s="127"/>
      <c r="P213" s="127"/>
      <c r="Q213" s="127"/>
      <c r="R213" s="127"/>
      <c r="S213" s="127"/>
      <c r="T213" s="127"/>
      <c r="U213" s="127"/>
      <c r="V213" s="127"/>
      <c r="W213" s="127"/>
      <c r="X213" s="127"/>
      <c r="Y213" s="127"/>
      <c r="Z213" s="127"/>
      <c r="AA213" s="128"/>
      <c r="AB213" s="128"/>
      <c r="AC213" s="128"/>
      <c r="AD213" s="128"/>
      <c r="AE213" s="128"/>
      <c r="AF213" s="128"/>
      <c r="AG213" s="128"/>
      <c r="AH213" s="128"/>
      <c r="AI213" s="128"/>
      <c r="AJ213" s="128"/>
      <c r="AK213" s="128"/>
      <c r="AL213" s="128"/>
      <c r="AM213" s="128"/>
      <c r="AN213" s="128"/>
      <c r="AO213" s="130"/>
      <c r="AP213" s="130"/>
      <c r="AQ213" s="127"/>
      <c r="AR213" s="127"/>
      <c r="AS213" s="127"/>
      <c r="AT213" s="127"/>
      <c r="AU213" s="127"/>
      <c r="AV213" s="127"/>
      <c r="AW213" s="127"/>
      <c r="AX213" s="127"/>
      <c r="AY213" s="127"/>
      <c r="AZ213" s="127"/>
    </row>
    <row r="214" spans="1:52" s="112" customFormat="1" ht="24">
      <c r="A214" s="84" t="s">
        <v>230</v>
      </c>
      <c r="B214" s="163">
        <v>2</v>
      </c>
      <c r="C214" s="131"/>
      <c r="D214" s="307"/>
      <c r="E214" s="134"/>
      <c r="F214" s="348"/>
      <c r="G214" s="325"/>
      <c r="H214" s="127"/>
      <c r="I214" s="127"/>
      <c r="J214" s="127"/>
      <c r="K214" s="127"/>
      <c r="L214" s="127"/>
      <c r="M214" s="127"/>
      <c r="N214" s="127"/>
      <c r="O214" s="127"/>
      <c r="P214" s="127"/>
      <c r="Q214" s="127"/>
      <c r="R214" s="127"/>
      <c r="S214" s="127"/>
      <c r="T214" s="127"/>
      <c r="U214" s="127"/>
      <c r="V214" s="127"/>
      <c r="W214" s="127"/>
      <c r="X214" s="127"/>
      <c r="Y214" s="127"/>
      <c r="Z214" s="127"/>
      <c r="AA214" s="128"/>
      <c r="AB214" s="128"/>
      <c r="AC214" s="128"/>
      <c r="AD214" s="128"/>
      <c r="AE214" s="128"/>
      <c r="AF214" s="128"/>
      <c r="AG214" s="128"/>
      <c r="AH214" s="128"/>
      <c r="AI214" s="128"/>
      <c r="AJ214" s="128"/>
      <c r="AK214" s="128"/>
      <c r="AL214" s="128"/>
      <c r="AM214" s="128"/>
      <c r="AN214" s="128"/>
      <c r="AO214" s="130"/>
      <c r="AP214" s="130"/>
      <c r="AQ214" s="127"/>
      <c r="AR214" s="127"/>
      <c r="AS214" s="127"/>
      <c r="AT214" s="127"/>
      <c r="AU214" s="127"/>
      <c r="AV214" s="127"/>
      <c r="AW214" s="127"/>
      <c r="AX214" s="127"/>
      <c r="AY214" s="127"/>
      <c r="AZ214" s="127"/>
    </row>
    <row r="215" spans="1:52" s="112" customFormat="1" ht="180">
      <c r="A215" s="79" t="s">
        <v>320</v>
      </c>
      <c r="B215" s="163">
        <v>2</v>
      </c>
      <c r="C215" s="131"/>
      <c r="D215" s="307"/>
      <c r="E215" s="134"/>
      <c r="F215" s="348"/>
      <c r="G215" s="325"/>
      <c r="H215" s="127"/>
      <c r="I215" s="127"/>
      <c r="J215" s="127"/>
      <c r="K215" s="127"/>
      <c r="L215" s="127"/>
      <c r="M215" s="127"/>
      <c r="N215" s="127"/>
      <c r="O215" s="127"/>
      <c r="P215" s="127"/>
      <c r="Q215" s="127"/>
      <c r="R215" s="127"/>
      <c r="S215" s="127"/>
      <c r="T215" s="127"/>
      <c r="U215" s="127"/>
      <c r="V215" s="127"/>
      <c r="W215" s="127"/>
      <c r="X215" s="127"/>
      <c r="Y215" s="127"/>
      <c r="Z215" s="127"/>
      <c r="AA215" s="128"/>
      <c r="AB215" s="128"/>
      <c r="AC215" s="128"/>
      <c r="AD215" s="128"/>
      <c r="AE215" s="128"/>
      <c r="AF215" s="128"/>
      <c r="AG215" s="128"/>
      <c r="AH215" s="128"/>
      <c r="AI215" s="128"/>
      <c r="AJ215" s="128"/>
      <c r="AK215" s="128"/>
      <c r="AL215" s="128"/>
      <c r="AM215" s="128"/>
      <c r="AN215" s="128"/>
      <c r="AO215" s="130"/>
      <c r="AP215" s="130"/>
      <c r="AQ215" s="127"/>
      <c r="AR215" s="127"/>
      <c r="AS215" s="127"/>
      <c r="AT215" s="127"/>
      <c r="AU215" s="127"/>
      <c r="AV215" s="127"/>
      <c r="AW215" s="127"/>
      <c r="AX215" s="127"/>
      <c r="AY215" s="127"/>
      <c r="AZ215" s="127"/>
    </row>
    <row r="216" spans="1:52" s="112" customFormat="1" ht="48">
      <c r="A216" s="79" t="s">
        <v>231</v>
      </c>
      <c r="B216" s="163">
        <v>2</v>
      </c>
      <c r="C216" s="131"/>
      <c r="D216" s="307"/>
      <c r="E216" s="134"/>
      <c r="F216" s="348"/>
      <c r="G216" s="325"/>
      <c r="H216" s="127"/>
      <c r="I216" s="127"/>
      <c r="J216" s="127"/>
      <c r="K216" s="127"/>
      <c r="L216" s="127"/>
      <c r="M216" s="127"/>
      <c r="N216" s="127"/>
      <c r="O216" s="127"/>
      <c r="P216" s="127"/>
      <c r="Q216" s="127"/>
      <c r="R216" s="127"/>
      <c r="S216" s="127"/>
      <c r="T216" s="127"/>
      <c r="U216" s="127"/>
      <c r="V216" s="127"/>
      <c r="W216" s="127"/>
      <c r="X216" s="127"/>
      <c r="Y216" s="127"/>
      <c r="Z216" s="127"/>
      <c r="AA216" s="128"/>
      <c r="AB216" s="128"/>
      <c r="AC216" s="128"/>
      <c r="AD216" s="128"/>
      <c r="AE216" s="128"/>
      <c r="AF216" s="128"/>
      <c r="AG216" s="128"/>
      <c r="AH216" s="128"/>
      <c r="AI216" s="128"/>
      <c r="AJ216" s="128"/>
      <c r="AK216" s="128"/>
      <c r="AL216" s="128"/>
      <c r="AM216" s="128"/>
      <c r="AN216" s="128"/>
      <c r="AO216" s="130"/>
      <c r="AP216" s="130"/>
      <c r="AQ216" s="127"/>
      <c r="AR216" s="127"/>
      <c r="AS216" s="127"/>
      <c r="AT216" s="127"/>
      <c r="AU216" s="127"/>
      <c r="AV216" s="127"/>
      <c r="AW216" s="127"/>
      <c r="AX216" s="127"/>
      <c r="AY216" s="127"/>
      <c r="AZ216" s="127"/>
    </row>
    <row r="217" spans="1:52" s="112" customFormat="1" ht="48">
      <c r="A217" s="79" t="s">
        <v>232</v>
      </c>
      <c r="B217" s="143">
        <v>2</v>
      </c>
      <c r="C217" s="131"/>
      <c r="D217" s="307"/>
      <c r="E217" s="134"/>
      <c r="F217" s="348"/>
      <c r="G217" s="325"/>
      <c r="H217" s="127"/>
      <c r="I217" s="127"/>
      <c r="J217" s="127"/>
      <c r="K217" s="127"/>
      <c r="L217" s="127"/>
      <c r="M217" s="127"/>
      <c r="N217" s="127"/>
      <c r="O217" s="127"/>
      <c r="P217" s="127"/>
      <c r="Q217" s="127"/>
      <c r="R217" s="127"/>
      <c r="S217" s="127"/>
      <c r="T217" s="127"/>
      <c r="U217" s="127"/>
      <c r="V217" s="127"/>
      <c r="W217" s="127"/>
      <c r="X217" s="127"/>
      <c r="Y217" s="127"/>
      <c r="Z217" s="127"/>
      <c r="AA217" s="128"/>
      <c r="AB217" s="128"/>
      <c r="AC217" s="128"/>
      <c r="AD217" s="128"/>
      <c r="AE217" s="128"/>
      <c r="AF217" s="128"/>
      <c r="AG217" s="128"/>
      <c r="AH217" s="128"/>
      <c r="AI217" s="128"/>
      <c r="AJ217" s="128"/>
      <c r="AK217" s="128"/>
      <c r="AL217" s="128"/>
      <c r="AM217" s="128"/>
      <c r="AN217" s="128"/>
      <c r="AO217" s="130"/>
      <c r="AP217" s="130"/>
      <c r="AQ217" s="127"/>
      <c r="AR217" s="127"/>
      <c r="AS217" s="127"/>
      <c r="AT217" s="127"/>
      <c r="AU217" s="127"/>
      <c r="AV217" s="127"/>
      <c r="AW217" s="127"/>
      <c r="AX217" s="127"/>
      <c r="AY217" s="127"/>
      <c r="AZ217" s="127"/>
    </row>
    <row r="218" spans="1:52" s="112" customFormat="1" ht="24">
      <c r="A218" s="84" t="s">
        <v>233</v>
      </c>
      <c r="B218" s="143">
        <v>2</v>
      </c>
      <c r="C218" s="131"/>
      <c r="D218" s="307"/>
      <c r="E218" s="134"/>
      <c r="F218" s="348"/>
      <c r="G218" s="325"/>
      <c r="H218" s="127"/>
      <c r="I218" s="127"/>
      <c r="J218" s="127"/>
      <c r="K218" s="127"/>
      <c r="L218" s="127"/>
      <c r="M218" s="127"/>
      <c r="N218" s="127"/>
      <c r="O218" s="127"/>
      <c r="P218" s="127"/>
      <c r="Q218" s="127"/>
      <c r="R218" s="127"/>
      <c r="S218" s="127"/>
      <c r="T218" s="127"/>
      <c r="U218" s="127"/>
      <c r="V218" s="127"/>
      <c r="W218" s="127"/>
      <c r="X218" s="127"/>
      <c r="Y218" s="127"/>
      <c r="Z218" s="127"/>
      <c r="AA218" s="128"/>
      <c r="AB218" s="128"/>
      <c r="AC218" s="128"/>
      <c r="AD218" s="128"/>
      <c r="AE218" s="128"/>
      <c r="AF218" s="128"/>
      <c r="AG218" s="128"/>
      <c r="AH218" s="128"/>
      <c r="AI218" s="128"/>
      <c r="AJ218" s="128"/>
      <c r="AK218" s="128"/>
      <c r="AL218" s="128"/>
      <c r="AM218" s="128"/>
      <c r="AN218" s="128"/>
      <c r="AO218" s="130"/>
      <c r="AP218" s="130"/>
      <c r="AQ218" s="127"/>
      <c r="AR218" s="127"/>
      <c r="AS218" s="127"/>
      <c r="AT218" s="127"/>
      <c r="AU218" s="127"/>
      <c r="AV218" s="127"/>
      <c r="AW218" s="127"/>
      <c r="AX218" s="127"/>
      <c r="AY218" s="127"/>
      <c r="AZ218" s="127"/>
    </row>
    <row r="219" spans="1:52" s="112" customFormat="1" ht="60">
      <c r="A219" s="84" t="s">
        <v>234</v>
      </c>
      <c r="B219" s="143">
        <v>2</v>
      </c>
      <c r="C219" s="131"/>
      <c r="D219" s="307"/>
      <c r="E219" s="134"/>
      <c r="F219" s="348"/>
      <c r="G219" s="325"/>
      <c r="H219" s="127"/>
      <c r="I219" s="127"/>
      <c r="J219" s="127"/>
      <c r="K219" s="127"/>
      <c r="L219" s="127"/>
      <c r="M219" s="127"/>
      <c r="N219" s="127"/>
      <c r="O219" s="127"/>
      <c r="P219" s="127"/>
      <c r="Q219" s="127"/>
      <c r="R219" s="127"/>
      <c r="S219" s="127"/>
      <c r="T219" s="127"/>
      <c r="U219" s="127"/>
      <c r="V219" s="127"/>
      <c r="W219" s="127"/>
      <c r="X219" s="127"/>
      <c r="Y219" s="127"/>
      <c r="Z219" s="127"/>
      <c r="AA219" s="128"/>
      <c r="AB219" s="128"/>
      <c r="AC219" s="128"/>
      <c r="AD219" s="128"/>
      <c r="AE219" s="128"/>
      <c r="AF219" s="128"/>
      <c r="AG219" s="128"/>
      <c r="AH219" s="128"/>
      <c r="AI219" s="128"/>
      <c r="AJ219" s="128"/>
      <c r="AK219" s="128"/>
      <c r="AL219" s="128"/>
      <c r="AM219" s="128"/>
      <c r="AN219" s="128"/>
      <c r="AO219" s="130"/>
      <c r="AP219" s="130"/>
      <c r="AQ219" s="127"/>
      <c r="AR219" s="127"/>
      <c r="AS219" s="127"/>
      <c r="AT219" s="127"/>
      <c r="AU219" s="127"/>
      <c r="AV219" s="127"/>
      <c r="AW219" s="127"/>
      <c r="AX219" s="127"/>
      <c r="AY219" s="127"/>
      <c r="AZ219" s="127"/>
    </row>
    <row r="220" spans="1:52" s="112" customFormat="1" ht="84">
      <c r="A220" s="84" t="s">
        <v>339</v>
      </c>
      <c r="B220" s="163">
        <v>2</v>
      </c>
      <c r="C220" s="131"/>
      <c r="D220" s="307"/>
      <c r="E220" s="134"/>
      <c r="F220" s="348"/>
      <c r="G220" s="325"/>
      <c r="H220" s="127"/>
      <c r="I220" s="127"/>
      <c r="J220" s="127"/>
      <c r="K220" s="127"/>
      <c r="L220" s="127"/>
      <c r="M220" s="127"/>
      <c r="N220" s="127"/>
      <c r="O220" s="127"/>
      <c r="P220" s="127"/>
      <c r="Q220" s="127"/>
      <c r="R220" s="127"/>
      <c r="S220" s="127"/>
      <c r="T220" s="127"/>
      <c r="U220" s="127"/>
      <c r="V220" s="127"/>
      <c r="W220" s="127"/>
      <c r="X220" s="127"/>
      <c r="Y220" s="127"/>
      <c r="Z220" s="127"/>
      <c r="AA220" s="128"/>
      <c r="AB220" s="128"/>
      <c r="AC220" s="128"/>
      <c r="AD220" s="128"/>
      <c r="AE220" s="128"/>
      <c r="AF220" s="128"/>
      <c r="AG220" s="128"/>
      <c r="AH220" s="128"/>
      <c r="AI220" s="128"/>
      <c r="AJ220" s="128"/>
      <c r="AK220" s="128"/>
      <c r="AL220" s="128"/>
      <c r="AM220" s="128"/>
      <c r="AN220" s="128"/>
      <c r="AO220" s="130"/>
      <c r="AP220" s="130"/>
      <c r="AQ220" s="127"/>
      <c r="AR220" s="127"/>
      <c r="AS220" s="127"/>
      <c r="AT220" s="127"/>
      <c r="AU220" s="127"/>
      <c r="AV220" s="127"/>
      <c r="AW220" s="127"/>
      <c r="AX220" s="127"/>
      <c r="AY220" s="127"/>
      <c r="AZ220" s="127"/>
    </row>
    <row r="221" spans="1:52" s="112" customFormat="1" ht="72">
      <c r="A221" s="97" t="s">
        <v>269</v>
      </c>
      <c r="B221" s="147">
        <v>2</v>
      </c>
      <c r="C221" s="131"/>
      <c r="D221" s="310"/>
      <c r="E221" s="135"/>
      <c r="F221" s="348"/>
      <c r="G221" s="327"/>
      <c r="H221" s="127"/>
      <c r="I221" s="127"/>
      <c r="J221" s="127"/>
      <c r="K221" s="127"/>
      <c r="L221" s="127"/>
      <c r="M221" s="127"/>
      <c r="N221" s="127"/>
      <c r="O221" s="127"/>
      <c r="P221" s="127"/>
      <c r="Q221" s="127"/>
      <c r="R221" s="127"/>
      <c r="S221" s="127"/>
      <c r="T221" s="127"/>
      <c r="U221" s="127"/>
      <c r="V221" s="127"/>
      <c r="W221" s="127"/>
      <c r="X221" s="127"/>
      <c r="Y221" s="127"/>
      <c r="Z221" s="127"/>
      <c r="AA221" s="128"/>
      <c r="AB221" s="128"/>
      <c r="AC221" s="128"/>
      <c r="AD221" s="128"/>
      <c r="AE221" s="128"/>
      <c r="AF221" s="128"/>
      <c r="AG221" s="128"/>
      <c r="AH221" s="128"/>
      <c r="AI221" s="128"/>
      <c r="AJ221" s="128"/>
      <c r="AK221" s="128"/>
      <c r="AL221" s="128"/>
      <c r="AM221" s="128"/>
      <c r="AN221" s="128"/>
      <c r="AO221" s="130"/>
      <c r="AP221" s="130"/>
      <c r="AQ221" s="127"/>
      <c r="AR221" s="127"/>
      <c r="AS221" s="127"/>
      <c r="AT221" s="127"/>
      <c r="AU221" s="127"/>
      <c r="AV221" s="127"/>
      <c r="AW221" s="127"/>
      <c r="AX221" s="127"/>
      <c r="AY221" s="127"/>
      <c r="AZ221" s="127"/>
    </row>
    <row r="222" spans="1:52" s="112" customFormat="1" ht="156">
      <c r="A222" s="225" t="s">
        <v>285</v>
      </c>
      <c r="B222" s="250">
        <v>4</v>
      </c>
      <c r="C222" s="133"/>
      <c r="D222" s="308"/>
      <c r="E222" s="223"/>
      <c r="F222" s="348"/>
      <c r="G222" s="325"/>
      <c r="H222" s="127"/>
      <c r="I222" s="127"/>
      <c r="J222" s="127"/>
      <c r="K222" s="127"/>
      <c r="L222" s="127"/>
      <c r="M222" s="127"/>
      <c r="N222" s="127"/>
      <c r="O222" s="127"/>
      <c r="P222" s="127"/>
      <c r="Q222" s="127"/>
      <c r="R222" s="127"/>
      <c r="S222" s="127"/>
      <c r="T222" s="127"/>
      <c r="U222" s="127"/>
      <c r="V222" s="127"/>
      <c r="W222" s="127"/>
      <c r="X222" s="127"/>
      <c r="Y222" s="127"/>
      <c r="Z222" s="127"/>
      <c r="AA222" s="128"/>
      <c r="AB222" s="128"/>
      <c r="AC222" s="128"/>
      <c r="AD222" s="128"/>
      <c r="AE222" s="128"/>
      <c r="AF222" s="128"/>
      <c r="AG222" s="128"/>
      <c r="AH222" s="128"/>
      <c r="AI222" s="128"/>
      <c r="AJ222" s="128"/>
      <c r="AK222" s="128"/>
      <c r="AL222" s="128"/>
      <c r="AM222" s="128"/>
      <c r="AN222" s="128"/>
      <c r="AO222" s="130"/>
      <c r="AP222" s="130"/>
      <c r="AQ222" s="127"/>
      <c r="AR222" s="127"/>
      <c r="AS222" s="127"/>
      <c r="AT222" s="127"/>
      <c r="AU222" s="127"/>
      <c r="AV222" s="127"/>
      <c r="AW222" s="127"/>
      <c r="AX222" s="127"/>
      <c r="AY222" s="127"/>
      <c r="AZ222" s="127"/>
    </row>
    <row r="223" spans="1:52" s="112" customFormat="1" ht="24">
      <c r="A223" s="99" t="s">
        <v>235</v>
      </c>
      <c r="B223" s="155">
        <v>4</v>
      </c>
      <c r="C223" s="133"/>
      <c r="D223" s="311"/>
      <c r="E223" s="132"/>
      <c r="F223" s="348"/>
      <c r="G223" s="329"/>
      <c r="H223" s="127"/>
      <c r="I223" s="127"/>
      <c r="J223" s="127"/>
      <c r="K223" s="127"/>
      <c r="L223" s="127"/>
      <c r="M223" s="127"/>
      <c r="N223" s="127"/>
      <c r="O223" s="127"/>
      <c r="P223" s="127"/>
      <c r="Q223" s="127"/>
      <c r="R223" s="127"/>
      <c r="S223" s="127"/>
      <c r="T223" s="127"/>
      <c r="U223" s="127"/>
      <c r="V223" s="127"/>
      <c r="W223" s="127"/>
      <c r="X223" s="127"/>
      <c r="Y223" s="127"/>
      <c r="Z223" s="127"/>
      <c r="AA223" s="128"/>
      <c r="AB223" s="128"/>
      <c r="AC223" s="128"/>
      <c r="AD223" s="128"/>
      <c r="AE223" s="128"/>
      <c r="AF223" s="128"/>
      <c r="AG223" s="128"/>
      <c r="AH223" s="128"/>
      <c r="AI223" s="128"/>
      <c r="AJ223" s="128"/>
      <c r="AK223" s="128"/>
      <c r="AL223" s="128"/>
      <c r="AM223" s="128"/>
      <c r="AN223" s="128"/>
      <c r="AO223" s="130"/>
      <c r="AP223" s="130"/>
      <c r="AQ223" s="127"/>
      <c r="AR223" s="127"/>
      <c r="AS223" s="127"/>
      <c r="AT223" s="127"/>
      <c r="AU223" s="127"/>
      <c r="AV223" s="127"/>
      <c r="AW223" s="127"/>
      <c r="AX223" s="127"/>
      <c r="AY223" s="127"/>
      <c r="AZ223" s="127"/>
    </row>
    <row r="224" spans="1:52" s="112" customFormat="1" ht="36">
      <c r="A224" s="84" t="s">
        <v>236</v>
      </c>
      <c r="B224" s="156">
        <v>4</v>
      </c>
      <c r="C224" s="133"/>
      <c r="D224" s="307"/>
      <c r="E224" s="134"/>
      <c r="F224" s="348"/>
      <c r="G224" s="325"/>
      <c r="H224" s="127"/>
      <c r="I224" s="127"/>
      <c r="J224" s="127"/>
      <c r="K224" s="127"/>
      <c r="L224" s="127"/>
      <c r="M224" s="127"/>
      <c r="N224" s="127"/>
      <c r="O224" s="127"/>
      <c r="P224" s="127"/>
      <c r="Q224" s="127"/>
      <c r="R224" s="127"/>
      <c r="S224" s="127"/>
      <c r="T224" s="127"/>
      <c r="U224" s="127"/>
      <c r="V224" s="127"/>
      <c r="W224" s="127"/>
      <c r="X224" s="127"/>
      <c r="Y224" s="127"/>
      <c r="Z224" s="127"/>
      <c r="AA224" s="128"/>
      <c r="AB224" s="128"/>
      <c r="AC224" s="128"/>
      <c r="AD224" s="128"/>
      <c r="AE224" s="128"/>
      <c r="AF224" s="128"/>
      <c r="AG224" s="128"/>
      <c r="AH224" s="128"/>
      <c r="AI224" s="128"/>
      <c r="AJ224" s="128"/>
      <c r="AK224" s="128"/>
      <c r="AL224" s="128"/>
      <c r="AM224" s="128"/>
      <c r="AN224" s="128"/>
      <c r="AO224" s="130"/>
      <c r="AP224" s="130"/>
      <c r="AQ224" s="127"/>
      <c r="AR224" s="127"/>
      <c r="AS224" s="127"/>
      <c r="AT224" s="127"/>
      <c r="AU224" s="127"/>
      <c r="AV224" s="127"/>
      <c r="AW224" s="127"/>
      <c r="AX224" s="127"/>
      <c r="AY224" s="127"/>
      <c r="AZ224" s="127"/>
    </row>
    <row r="225" spans="1:52" s="112" customFormat="1" ht="28.5">
      <c r="A225" s="175" t="s">
        <v>69</v>
      </c>
      <c r="B225" s="199"/>
      <c r="C225" s="133"/>
      <c r="D225" s="307"/>
      <c r="E225" s="134"/>
      <c r="F225" s="348"/>
      <c r="G225" s="325"/>
      <c r="H225" s="127"/>
      <c r="I225" s="127"/>
      <c r="J225" s="127"/>
      <c r="K225" s="127"/>
      <c r="L225" s="127"/>
      <c r="M225" s="127"/>
      <c r="N225" s="127"/>
      <c r="O225" s="127"/>
      <c r="P225" s="127"/>
      <c r="Q225" s="127"/>
      <c r="R225" s="127"/>
      <c r="S225" s="127"/>
      <c r="T225" s="127"/>
      <c r="U225" s="127"/>
      <c r="V225" s="127"/>
      <c r="W225" s="127"/>
      <c r="X225" s="127"/>
      <c r="Y225" s="127"/>
      <c r="Z225" s="127"/>
      <c r="AA225" s="128"/>
      <c r="AB225" s="128"/>
      <c r="AC225" s="128"/>
      <c r="AD225" s="128"/>
      <c r="AE225" s="128"/>
      <c r="AF225" s="128"/>
      <c r="AG225" s="128"/>
      <c r="AH225" s="128"/>
      <c r="AI225" s="128"/>
      <c r="AJ225" s="128"/>
      <c r="AK225" s="128"/>
      <c r="AL225" s="128"/>
      <c r="AM225" s="128"/>
      <c r="AN225" s="128"/>
      <c r="AO225" s="130"/>
      <c r="AP225" s="130"/>
      <c r="AQ225" s="127"/>
      <c r="AR225" s="127"/>
      <c r="AS225" s="127"/>
      <c r="AT225" s="127"/>
      <c r="AU225" s="127"/>
      <c r="AV225" s="127"/>
      <c r="AW225" s="127"/>
      <c r="AX225" s="127"/>
      <c r="AY225" s="127"/>
      <c r="AZ225" s="127"/>
    </row>
    <row r="226" spans="1:52" s="112" customFormat="1">
      <c r="A226" s="79" t="s">
        <v>237</v>
      </c>
      <c r="B226" s="144">
        <v>6</v>
      </c>
      <c r="C226" s="131"/>
      <c r="D226" s="307"/>
      <c r="E226" s="134"/>
      <c r="F226" s="348"/>
      <c r="G226" s="325"/>
      <c r="H226" s="127"/>
      <c r="I226" s="127"/>
      <c r="J226" s="127"/>
      <c r="K226" s="127"/>
      <c r="L226" s="127"/>
      <c r="M226" s="127"/>
      <c r="N226" s="127"/>
      <c r="O226" s="127"/>
      <c r="P226" s="127"/>
      <c r="Q226" s="127"/>
      <c r="R226" s="127"/>
      <c r="S226" s="127"/>
      <c r="T226" s="127"/>
      <c r="U226" s="127"/>
      <c r="V226" s="127"/>
      <c r="W226" s="127"/>
      <c r="X226" s="127"/>
      <c r="Y226" s="127"/>
      <c r="Z226" s="127"/>
      <c r="AA226" s="128"/>
      <c r="AB226" s="128"/>
      <c r="AC226" s="128"/>
      <c r="AD226" s="128"/>
      <c r="AE226" s="128"/>
      <c r="AF226" s="128"/>
      <c r="AG226" s="128"/>
      <c r="AH226" s="128"/>
      <c r="AI226" s="128"/>
      <c r="AJ226" s="128"/>
      <c r="AK226" s="128"/>
      <c r="AL226" s="128"/>
      <c r="AM226" s="128"/>
      <c r="AN226" s="128"/>
      <c r="AO226" s="130"/>
      <c r="AP226" s="130"/>
      <c r="AQ226" s="127"/>
      <c r="AR226" s="127"/>
      <c r="AS226" s="127"/>
      <c r="AT226" s="127"/>
      <c r="AU226" s="127"/>
      <c r="AV226" s="127"/>
      <c r="AW226" s="127"/>
      <c r="AX226" s="127"/>
      <c r="AY226" s="127"/>
      <c r="AZ226" s="127"/>
    </row>
    <row r="227" spans="1:52" s="112" customFormat="1" ht="24">
      <c r="A227" s="79" t="s">
        <v>238</v>
      </c>
      <c r="B227" s="144">
        <v>6</v>
      </c>
      <c r="C227" s="131"/>
      <c r="D227" s="307"/>
      <c r="E227" s="134"/>
      <c r="F227" s="348"/>
      <c r="G227" s="325"/>
      <c r="H227" s="127"/>
      <c r="I227" s="127"/>
      <c r="J227" s="127"/>
      <c r="K227" s="127"/>
      <c r="L227" s="127"/>
      <c r="M227" s="127"/>
      <c r="N227" s="127"/>
      <c r="O227" s="127"/>
      <c r="P227" s="127"/>
      <c r="Q227" s="127"/>
      <c r="R227" s="127"/>
      <c r="S227" s="127"/>
      <c r="T227" s="127"/>
      <c r="U227" s="127"/>
      <c r="V227" s="127"/>
      <c r="W227" s="127"/>
      <c r="X227" s="127"/>
      <c r="Y227" s="127"/>
      <c r="Z227" s="127"/>
      <c r="AA227" s="128"/>
      <c r="AB227" s="128"/>
      <c r="AC227" s="128"/>
      <c r="AD227" s="128"/>
      <c r="AE227" s="128"/>
      <c r="AF227" s="128"/>
      <c r="AG227" s="128"/>
      <c r="AH227" s="128"/>
      <c r="AI227" s="128"/>
      <c r="AJ227" s="128"/>
      <c r="AK227" s="128"/>
      <c r="AL227" s="128"/>
      <c r="AM227" s="128"/>
      <c r="AN227" s="128"/>
      <c r="AO227" s="130"/>
      <c r="AP227" s="130"/>
      <c r="AQ227" s="127"/>
      <c r="AR227" s="127"/>
      <c r="AS227" s="127"/>
      <c r="AT227" s="127"/>
      <c r="AU227" s="127"/>
      <c r="AV227" s="127"/>
      <c r="AW227" s="127"/>
      <c r="AX227" s="127"/>
      <c r="AY227" s="127"/>
      <c r="AZ227" s="127"/>
    </row>
    <row r="228" spans="1:52" s="112" customFormat="1" ht="96">
      <c r="A228" s="103" t="s">
        <v>310</v>
      </c>
      <c r="B228" s="142">
        <v>1</v>
      </c>
      <c r="C228" s="131"/>
      <c r="D228" s="307"/>
      <c r="E228" s="134"/>
      <c r="F228" s="348"/>
      <c r="G228" s="325"/>
      <c r="H228" s="127"/>
      <c r="I228" s="127"/>
      <c r="J228" s="127"/>
      <c r="K228" s="127"/>
      <c r="L228" s="127"/>
      <c r="M228" s="127"/>
      <c r="N228" s="127"/>
      <c r="O228" s="127"/>
      <c r="P228" s="127"/>
      <c r="Q228" s="127"/>
      <c r="R228" s="127"/>
      <c r="S228" s="127"/>
      <c r="T228" s="127"/>
      <c r="U228" s="127"/>
      <c r="V228" s="127"/>
      <c r="W228" s="127"/>
      <c r="X228" s="127"/>
      <c r="Y228" s="127"/>
      <c r="Z228" s="127"/>
      <c r="AA228" s="128"/>
      <c r="AB228" s="128"/>
      <c r="AC228" s="128"/>
      <c r="AD228" s="128"/>
      <c r="AE228" s="128"/>
      <c r="AF228" s="128"/>
      <c r="AG228" s="128"/>
      <c r="AH228" s="128"/>
      <c r="AI228" s="128"/>
      <c r="AJ228" s="128"/>
      <c r="AK228" s="128"/>
      <c r="AL228" s="128"/>
      <c r="AM228" s="128"/>
      <c r="AN228" s="128"/>
      <c r="AO228" s="130"/>
      <c r="AP228" s="130"/>
      <c r="AQ228" s="127"/>
      <c r="AR228" s="127"/>
      <c r="AS228" s="127"/>
      <c r="AT228" s="127"/>
      <c r="AU228" s="127"/>
      <c r="AV228" s="127"/>
      <c r="AW228" s="127"/>
      <c r="AX228" s="127"/>
      <c r="AY228" s="127"/>
      <c r="AZ228" s="127"/>
    </row>
    <row r="229" spans="1:52" s="112" customFormat="1" ht="96">
      <c r="A229" s="79" t="s">
        <v>311</v>
      </c>
      <c r="B229" s="144">
        <v>6</v>
      </c>
      <c r="C229" s="131"/>
      <c r="D229" s="307"/>
      <c r="E229" s="134"/>
      <c r="F229" s="348"/>
      <c r="G229" s="325"/>
      <c r="H229" s="127"/>
      <c r="I229" s="127"/>
      <c r="J229" s="127"/>
      <c r="K229" s="127"/>
      <c r="L229" s="127"/>
      <c r="M229" s="127"/>
      <c r="N229" s="127"/>
      <c r="O229" s="127"/>
      <c r="P229" s="127"/>
      <c r="Q229" s="127"/>
      <c r="R229" s="127"/>
      <c r="S229" s="127"/>
      <c r="T229" s="127"/>
      <c r="U229" s="127"/>
      <c r="V229" s="127"/>
      <c r="W229" s="127"/>
      <c r="X229" s="127"/>
      <c r="Y229" s="127"/>
      <c r="Z229" s="127"/>
      <c r="AA229" s="128"/>
      <c r="AB229" s="128"/>
      <c r="AC229" s="128"/>
      <c r="AD229" s="128"/>
      <c r="AE229" s="128"/>
      <c r="AF229" s="128"/>
      <c r="AG229" s="128"/>
      <c r="AH229" s="128"/>
      <c r="AI229" s="128"/>
      <c r="AJ229" s="128"/>
      <c r="AK229" s="128"/>
      <c r="AL229" s="128"/>
      <c r="AM229" s="128"/>
      <c r="AN229" s="128"/>
      <c r="AO229" s="130"/>
      <c r="AP229" s="130"/>
      <c r="AQ229" s="127"/>
      <c r="AR229" s="127"/>
      <c r="AS229" s="127"/>
      <c r="AT229" s="127"/>
      <c r="AU229" s="127"/>
      <c r="AV229" s="127"/>
      <c r="AW229" s="127"/>
      <c r="AX229" s="127"/>
      <c r="AY229" s="127"/>
      <c r="AZ229" s="127"/>
    </row>
    <row r="230" spans="1:52" s="112" customFormat="1">
      <c r="A230" s="79" t="s">
        <v>239</v>
      </c>
      <c r="B230" s="144">
        <v>6</v>
      </c>
      <c r="C230" s="131"/>
      <c r="D230" s="307"/>
      <c r="E230" s="134"/>
      <c r="F230" s="348"/>
      <c r="G230" s="325"/>
      <c r="H230" s="127"/>
      <c r="I230" s="127"/>
      <c r="J230" s="127"/>
      <c r="K230" s="127"/>
      <c r="L230" s="127"/>
      <c r="M230" s="127"/>
      <c r="N230" s="127"/>
      <c r="O230" s="127"/>
      <c r="P230" s="127"/>
      <c r="Q230" s="127"/>
      <c r="R230" s="127"/>
      <c r="S230" s="127"/>
      <c r="T230" s="127"/>
      <c r="U230" s="127"/>
      <c r="V230" s="127"/>
      <c r="W230" s="127"/>
      <c r="X230" s="127"/>
      <c r="Y230" s="127"/>
      <c r="Z230" s="127"/>
      <c r="AA230" s="128"/>
      <c r="AB230" s="128"/>
      <c r="AC230" s="128"/>
      <c r="AD230" s="128"/>
      <c r="AE230" s="128"/>
      <c r="AF230" s="128"/>
      <c r="AG230" s="128"/>
      <c r="AH230" s="128"/>
      <c r="AI230" s="128"/>
      <c r="AJ230" s="128"/>
      <c r="AK230" s="128"/>
      <c r="AL230" s="128"/>
      <c r="AM230" s="128"/>
      <c r="AN230" s="128"/>
      <c r="AO230" s="130"/>
      <c r="AP230" s="130"/>
      <c r="AQ230" s="127"/>
      <c r="AR230" s="127"/>
      <c r="AS230" s="127"/>
      <c r="AT230" s="127"/>
      <c r="AU230" s="127"/>
      <c r="AV230" s="127"/>
      <c r="AW230" s="127"/>
      <c r="AX230" s="127"/>
      <c r="AY230" s="127"/>
      <c r="AZ230" s="127"/>
    </row>
    <row r="231" spans="1:52" s="112" customFormat="1">
      <c r="A231" s="79" t="s">
        <v>240</v>
      </c>
      <c r="B231" s="144">
        <v>6</v>
      </c>
      <c r="C231" s="131"/>
      <c r="D231" s="307"/>
      <c r="E231" s="134"/>
      <c r="F231" s="348"/>
      <c r="G231" s="325"/>
      <c r="H231" s="127"/>
      <c r="I231" s="127"/>
      <c r="J231" s="127"/>
      <c r="K231" s="127"/>
      <c r="L231" s="127"/>
      <c r="M231" s="127"/>
      <c r="N231" s="127"/>
      <c r="O231" s="127"/>
      <c r="P231" s="127"/>
      <c r="Q231" s="127"/>
      <c r="R231" s="127"/>
      <c r="S231" s="127"/>
      <c r="T231" s="127"/>
      <c r="U231" s="127"/>
      <c r="V231" s="127"/>
      <c r="W231" s="127"/>
      <c r="X231" s="127"/>
      <c r="Y231" s="127"/>
      <c r="Z231" s="127"/>
      <c r="AA231" s="128"/>
      <c r="AB231" s="128"/>
      <c r="AC231" s="128"/>
      <c r="AD231" s="128"/>
      <c r="AE231" s="128"/>
      <c r="AF231" s="128"/>
      <c r="AG231" s="128"/>
      <c r="AH231" s="128"/>
      <c r="AI231" s="128"/>
      <c r="AJ231" s="128"/>
      <c r="AK231" s="128"/>
      <c r="AL231" s="128"/>
      <c r="AM231" s="128"/>
      <c r="AN231" s="128"/>
      <c r="AO231" s="130"/>
      <c r="AP231" s="130"/>
      <c r="AQ231" s="127"/>
      <c r="AR231" s="127"/>
      <c r="AS231" s="127"/>
      <c r="AT231" s="127"/>
      <c r="AU231" s="127"/>
      <c r="AV231" s="127"/>
      <c r="AW231" s="127"/>
      <c r="AX231" s="127"/>
      <c r="AY231" s="127"/>
      <c r="AZ231" s="127"/>
    </row>
    <row r="232" spans="1:52" s="112" customFormat="1">
      <c r="A232" s="79" t="s">
        <v>241</v>
      </c>
      <c r="B232" s="144">
        <v>6</v>
      </c>
      <c r="C232" s="131"/>
      <c r="D232" s="307"/>
      <c r="E232" s="134"/>
      <c r="F232" s="348"/>
      <c r="G232" s="325"/>
      <c r="H232" s="127"/>
      <c r="I232" s="127"/>
      <c r="J232" s="127"/>
      <c r="K232" s="127"/>
      <c r="L232" s="127"/>
      <c r="M232" s="127"/>
      <c r="N232" s="127"/>
      <c r="O232" s="127"/>
      <c r="P232" s="127"/>
      <c r="Q232" s="127"/>
      <c r="R232" s="127"/>
      <c r="S232" s="127"/>
      <c r="T232" s="127"/>
      <c r="U232" s="127"/>
      <c r="V232" s="127"/>
      <c r="W232" s="127"/>
      <c r="X232" s="127"/>
      <c r="Y232" s="127"/>
      <c r="Z232" s="127"/>
      <c r="AA232" s="128"/>
      <c r="AB232" s="128"/>
      <c r="AC232" s="128"/>
      <c r="AD232" s="128"/>
      <c r="AE232" s="128"/>
      <c r="AF232" s="128"/>
      <c r="AG232" s="128"/>
      <c r="AH232" s="128"/>
      <c r="AI232" s="128"/>
      <c r="AJ232" s="128"/>
      <c r="AK232" s="128"/>
      <c r="AL232" s="128"/>
      <c r="AM232" s="128"/>
      <c r="AN232" s="128"/>
      <c r="AO232" s="130"/>
      <c r="AP232" s="130"/>
      <c r="AQ232" s="127"/>
      <c r="AR232" s="127"/>
      <c r="AS232" s="127"/>
      <c r="AT232" s="127"/>
      <c r="AU232" s="127"/>
      <c r="AV232" s="127"/>
      <c r="AW232" s="127"/>
      <c r="AX232" s="127"/>
      <c r="AY232" s="127"/>
      <c r="AZ232" s="127"/>
    </row>
    <row r="233" spans="1:52" s="112" customFormat="1" ht="24">
      <c r="A233" s="79" t="s">
        <v>242</v>
      </c>
      <c r="B233" s="144">
        <v>6</v>
      </c>
      <c r="C233" s="131"/>
      <c r="D233" s="307"/>
      <c r="E233" s="134"/>
      <c r="F233" s="348"/>
      <c r="G233" s="325"/>
      <c r="H233" s="127"/>
      <c r="I233" s="127"/>
      <c r="J233" s="127"/>
      <c r="K233" s="127"/>
      <c r="L233" s="127"/>
      <c r="M233" s="127"/>
      <c r="N233" s="127"/>
      <c r="O233" s="127"/>
      <c r="P233" s="127"/>
      <c r="Q233" s="127"/>
      <c r="R233" s="127"/>
      <c r="S233" s="127"/>
      <c r="T233" s="127"/>
      <c r="U233" s="127"/>
      <c r="V233" s="127"/>
      <c r="W233" s="127"/>
      <c r="X233" s="127"/>
      <c r="Y233" s="127"/>
      <c r="Z233" s="127"/>
      <c r="AA233" s="128"/>
      <c r="AB233" s="128"/>
      <c r="AC233" s="128"/>
      <c r="AD233" s="128"/>
      <c r="AE233" s="128"/>
      <c r="AF233" s="128"/>
      <c r="AG233" s="128"/>
      <c r="AH233" s="128"/>
      <c r="AI233" s="128"/>
      <c r="AJ233" s="128"/>
      <c r="AK233" s="128"/>
      <c r="AL233" s="128"/>
      <c r="AM233" s="128"/>
      <c r="AN233" s="128"/>
      <c r="AO233" s="130"/>
      <c r="AP233" s="130"/>
      <c r="AQ233" s="127"/>
      <c r="AR233" s="127"/>
      <c r="AS233" s="127"/>
      <c r="AT233" s="127"/>
      <c r="AU233" s="127"/>
      <c r="AV233" s="127"/>
      <c r="AW233" s="127"/>
      <c r="AX233" s="127"/>
      <c r="AY233" s="127"/>
      <c r="AZ233" s="127"/>
    </row>
    <row r="234" spans="1:52" s="112" customFormat="1">
      <c r="A234" s="79" t="s">
        <v>243</v>
      </c>
      <c r="B234" s="144">
        <v>6</v>
      </c>
      <c r="C234" s="131"/>
      <c r="D234" s="307"/>
      <c r="E234" s="134"/>
      <c r="F234" s="348"/>
      <c r="G234" s="325"/>
      <c r="H234" s="127"/>
      <c r="I234" s="127"/>
      <c r="J234" s="127"/>
      <c r="K234" s="127"/>
      <c r="L234" s="127"/>
      <c r="M234" s="127"/>
      <c r="N234" s="127"/>
      <c r="O234" s="127"/>
      <c r="P234" s="127"/>
      <c r="Q234" s="127"/>
      <c r="R234" s="127"/>
      <c r="S234" s="127"/>
      <c r="T234" s="127"/>
      <c r="U234" s="127"/>
      <c r="V234" s="127"/>
      <c r="W234" s="127"/>
      <c r="X234" s="127"/>
      <c r="Y234" s="127"/>
      <c r="Z234" s="127"/>
      <c r="AA234" s="128"/>
      <c r="AB234" s="128"/>
      <c r="AC234" s="128"/>
      <c r="AD234" s="128"/>
      <c r="AE234" s="128"/>
      <c r="AF234" s="128"/>
      <c r="AG234" s="128"/>
      <c r="AH234" s="128"/>
      <c r="AI234" s="128"/>
      <c r="AJ234" s="128"/>
      <c r="AK234" s="128"/>
      <c r="AL234" s="128"/>
      <c r="AM234" s="128"/>
      <c r="AN234" s="128"/>
      <c r="AO234" s="130"/>
      <c r="AP234" s="130"/>
      <c r="AQ234" s="127"/>
      <c r="AR234" s="127"/>
      <c r="AS234" s="127"/>
      <c r="AT234" s="127"/>
      <c r="AU234" s="127"/>
      <c r="AV234" s="127"/>
      <c r="AW234" s="127"/>
      <c r="AX234" s="127"/>
      <c r="AY234" s="127"/>
      <c r="AZ234" s="127"/>
    </row>
    <row r="235" spans="1:52" s="112" customFormat="1">
      <c r="A235" s="79" t="s">
        <v>244</v>
      </c>
      <c r="B235" s="144">
        <v>6</v>
      </c>
      <c r="C235" s="131"/>
      <c r="D235" s="307"/>
      <c r="E235" s="134"/>
      <c r="F235" s="348"/>
      <c r="G235" s="325"/>
      <c r="H235" s="127"/>
      <c r="I235" s="127"/>
      <c r="J235" s="127"/>
      <c r="K235" s="127"/>
      <c r="L235" s="127"/>
      <c r="M235" s="127"/>
      <c r="N235" s="127"/>
      <c r="O235" s="127"/>
      <c r="P235" s="127"/>
      <c r="Q235" s="127"/>
      <c r="R235" s="127"/>
      <c r="S235" s="127"/>
      <c r="T235" s="127"/>
      <c r="U235" s="127"/>
      <c r="V235" s="127"/>
      <c r="W235" s="127"/>
      <c r="X235" s="127"/>
      <c r="Y235" s="127"/>
      <c r="Z235" s="127"/>
      <c r="AA235" s="128"/>
      <c r="AB235" s="128"/>
      <c r="AC235" s="128"/>
      <c r="AD235" s="128"/>
      <c r="AE235" s="128"/>
      <c r="AF235" s="128"/>
      <c r="AG235" s="128"/>
      <c r="AH235" s="128"/>
      <c r="AI235" s="128"/>
      <c r="AJ235" s="128"/>
      <c r="AK235" s="128"/>
      <c r="AL235" s="128"/>
      <c r="AM235" s="128"/>
      <c r="AN235" s="128"/>
      <c r="AO235" s="130"/>
      <c r="AP235" s="130"/>
      <c r="AQ235" s="127"/>
      <c r="AR235" s="127"/>
      <c r="AS235" s="127"/>
      <c r="AT235" s="127"/>
      <c r="AU235" s="127"/>
      <c r="AV235" s="127"/>
      <c r="AW235" s="127"/>
      <c r="AX235" s="127"/>
      <c r="AY235" s="127"/>
      <c r="AZ235" s="127"/>
    </row>
    <row r="236" spans="1:52" s="112" customFormat="1">
      <c r="A236" s="79" t="s">
        <v>245</v>
      </c>
      <c r="B236" s="144">
        <v>6</v>
      </c>
      <c r="C236" s="131"/>
      <c r="D236" s="307"/>
      <c r="E236" s="134"/>
      <c r="F236" s="348"/>
      <c r="G236" s="325"/>
      <c r="H236" s="127"/>
      <c r="I236" s="127"/>
      <c r="J236" s="127"/>
      <c r="K236" s="127"/>
      <c r="L236" s="127"/>
      <c r="M236" s="127"/>
      <c r="N236" s="127"/>
      <c r="O236" s="127"/>
      <c r="P236" s="127"/>
      <c r="Q236" s="127"/>
      <c r="R236" s="127"/>
      <c r="S236" s="127"/>
      <c r="T236" s="127"/>
      <c r="U236" s="127"/>
      <c r="V236" s="127"/>
      <c r="W236" s="127"/>
      <c r="X236" s="127"/>
      <c r="Y236" s="127"/>
      <c r="Z236" s="127"/>
      <c r="AA236" s="128"/>
      <c r="AB236" s="128"/>
      <c r="AC236" s="128"/>
      <c r="AD236" s="128"/>
      <c r="AE236" s="128"/>
      <c r="AF236" s="128"/>
      <c r="AG236" s="128"/>
      <c r="AH236" s="128"/>
      <c r="AI236" s="128"/>
      <c r="AJ236" s="128"/>
      <c r="AK236" s="128"/>
      <c r="AL236" s="128"/>
      <c r="AM236" s="128"/>
      <c r="AN236" s="128"/>
      <c r="AO236" s="130"/>
      <c r="AP236" s="130"/>
      <c r="AQ236" s="127"/>
      <c r="AR236" s="127"/>
      <c r="AS236" s="127"/>
      <c r="AT236" s="127"/>
      <c r="AU236" s="127"/>
      <c r="AV236" s="127"/>
      <c r="AW236" s="127"/>
      <c r="AX236" s="127"/>
      <c r="AY236" s="127"/>
      <c r="AZ236" s="127"/>
    </row>
    <row r="237" spans="1:52" s="112" customFormat="1" ht="24">
      <c r="A237" s="79" t="s">
        <v>246</v>
      </c>
      <c r="B237" s="144">
        <v>6</v>
      </c>
      <c r="C237" s="131"/>
      <c r="D237" s="307"/>
      <c r="E237" s="134"/>
      <c r="F237" s="348"/>
      <c r="G237" s="325"/>
      <c r="H237" s="127"/>
      <c r="I237" s="127"/>
      <c r="J237" s="127"/>
      <c r="K237" s="127"/>
      <c r="L237" s="127"/>
      <c r="M237" s="127"/>
      <c r="N237" s="127"/>
      <c r="O237" s="127"/>
      <c r="P237" s="127"/>
      <c r="Q237" s="127"/>
      <c r="R237" s="127"/>
      <c r="S237" s="127"/>
      <c r="T237" s="127"/>
      <c r="U237" s="127"/>
      <c r="V237" s="127"/>
      <c r="W237" s="127"/>
      <c r="X237" s="127"/>
      <c r="Y237" s="127"/>
      <c r="Z237" s="127"/>
      <c r="AA237" s="128"/>
      <c r="AB237" s="128"/>
      <c r="AC237" s="128"/>
      <c r="AD237" s="128"/>
      <c r="AE237" s="128"/>
      <c r="AF237" s="128"/>
      <c r="AG237" s="128"/>
      <c r="AH237" s="128"/>
      <c r="AI237" s="128"/>
      <c r="AJ237" s="128"/>
      <c r="AK237" s="128"/>
      <c r="AL237" s="128"/>
      <c r="AM237" s="128"/>
      <c r="AN237" s="128"/>
      <c r="AO237" s="130"/>
      <c r="AP237" s="130"/>
      <c r="AQ237" s="127"/>
      <c r="AR237" s="127"/>
      <c r="AS237" s="127"/>
      <c r="AT237" s="127"/>
      <c r="AU237" s="127"/>
      <c r="AV237" s="127"/>
      <c r="AW237" s="127"/>
      <c r="AX237" s="127"/>
      <c r="AY237" s="127"/>
      <c r="AZ237" s="127"/>
    </row>
    <row r="238" spans="1:52" s="112" customFormat="1" ht="24">
      <c r="A238" s="79" t="s">
        <v>247</v>
      </c>
      <c r="B238" s="144">
        <v>6</v>
      </c>
      <c r="C238" s="131"/>
      <c r="D238" s="307"/>
      <c r="E238" s="134"/>
      <c r="F238" s="348"/>
      <c r="G238" s="325"/>
      <c r="H238" s="127"/>
      <c r="I238" s="127"/>
      <c r="J238" s="127"/>
      <c r="K238" s="127"/>
      <c r="L238" s="127"/>
      <c r="M238" s="127"/>
      <c r="N238" s="127"/>
      <c r="O238" s="127"/>
      <c r="P238" s="127"/>
      <c r="Q238" s="127"/>
      <c r="R238" s="127"/>
      <c r="S238" s="127"/>
      <c r="T238" s="127"/>
      <c r="U238" s="127"/>
      <c r="V238" s="127"/>
      <c r="W238" s="127"/>
      <c r="X238" s="127"/>
      <c r="Y238" s="127"/>
      <c r="Z238" s="127"/>
      <c r="AA238" s="128"/>
      <c r="AB238" s="128"/>
      <c r="AC238" s="128"/>
      <c r="AD238" s="128"/>
      <c r="AE238" s="128"/>
      <c r="AF238" s="128"/>
      <c r="AG238" s="128"/>
      <c r="AH238" s="128"/>
      <c r="AI238" s="128"/>
      <c r="AJ238" s="128"/>
      <c r="AK238" s="128"/>
      <c r="AL238" s="128"/>
      <c r="AM238" s="128"/>
      <c r="AN238" s="128"/>
      <c r="AO238" s="130"/>
      <c r="AP238" s="130"/>
      <c r="AQ238" s="127"/>
      <c r="AR238" s="127"/>
      <c r="AS238" s="127"/>
      <c r="AT238" s="127"/>
      <c r="AU238" s="127"/>
      <c r="AV238" s="127"/>
      <c r="AW238" s="127"/>
      <c r="AX238" s="127"/>
      <c r="AY238" s="127"/>
      <c r="AZ238" s="127"/>
    </row>
    <row r="239" spans="1:52" s="112" customFormat="1" ht="84">
      <c r="A239" s="79" t="s">
        <v>266</v>
      </c>
      <c r="B239" s="144">
        <v>6</v>
      </c>
      <c r="C239" s="131"/>
      <c r="D239" s="307"/>
      <c r="E239" s="134"/>
      <c r="F239" s="348"/>
      <c r="G239" s="325"/>
      <c r="H239" s="127"/>
      <c r="I239" s="127"/>
      <c r="J239" s="127"/>
      <c r="K239" s="127"/>
      <c r="L239" s="127"/>
      <c r="M239" s="127"/>
      <c r="N239" s="127"/>
      <c r="O239" s="127"/>
      <c r="P239" s="127"/>
      <c r="Q239" s="127"/>
      <c r="R239" s="127"/>
      <c r="S239" s="127"/>
      <c r="T239" s="127"/>
      <c r="U239" s="127"/>
      <c r="V239" s="127"/>
      <c r="W239" s="127"/>
      <c r="X239" s="127"/>
      <c r="Y239" s="127"/>
      <c r="Z239" s="127"/>
      <c r="AA239" s="128"/>
      <c r="AB239" s="128"/>
      <c r="AC239" s="128"/>
      <c r="AD239" s="128"/>
      <c r="AE239" s="128"/>
      <c r="AF239" s="128"/>
      <c r="AG239" s="128"/>
      <c r="AH239" s="128"/>
      <c r="AI239" s="128"/>
      <c r="AJ239" s="128"/>
      <c r="AK239" s="128"/>
      <c r="AL239" s="128"/>
      <c r="AM239" s="128"/>
      <c r="AN239" s="128"/>
      <c r="AO239" s="130"/>
      <c r="AP239" s="130"/>
      <c r="AQ239" s="127"/>
      <c r="AR239" s="127"/>
      <c r="AS239" s="127"/>
      <c r="AT239" s="127"/>
      <c r="AU239" s="127"/>
      <c r="AV239" s="127"/>
      <c r="AW239" s="127"/>
      <c r="AX239" s="127"/>
      <c r="AY239" s="127"/>
      <c r="AZ239" s="127"/>
    </row>
    <row r="240" spans="1:52" s="112" customFormat="1" ht="24">
      <c r="A240" s="79" t="s">
        <v>317</v>
      </c>
      <c r="B240" s="144">
        <v>6</v>
      </c>
      <c r="C240" s="131"/>
      <c r="D240" s="307"/>
      <c r="E240" s="134"/>
      <c r="F240" s="348"/>
      <c r="G240" s="325"/>
      <c r="H240" s="127"/>
      <c r="I240" s="127"/>
      <c r="J240" s="127"/>
      <c r="K240" s="127"/>
      <c r="L240" s="127"/>
      <c r="M240" s="127"/>
      <c r="N240" s="127"/>
      <c r="O240" s="127"/>
      <c r="P240" s="127"/>
      <c r="Q240" s="127"/>
      <c r="R240" s="127"/>
      <c r="S240" s="127"/>
      <c r="T240" s="127"/>
      <c r="U240" s="127"/>
      <c r="V240" s="127"/>
      <c r="W240" s="127"/>
      <c r="X240" s="127"/>
      <c r="Y240" s="127"/>
      <c r="Z240" s="127"/>
      <c r="AA240" s="128"/>
      <c r="AB240" s="128"/>
      <c r="AC240" s="128"/>
      <c r="AD240" s="128"/>
      <c r="AE240" s="128"/>
      <c r="AF240" s="128"/>
      <c r="AG240" s="128"/>
      <c r="AH240" s="128"/>
      <c r="AI240" s="128"/>
      <c r="AJ240" s="128"/>
      <c r="AK240" s="128"/>
      <c r="AL240" s="128"/>
      <c r="AM240" s="128"/>
      <c r="AN240" s="128"/>
      <c r="AO240" s="130"/>
      <c r="AP240" s="130"/>
      <c r="AQ240" s="127"/>
      <c r="AR240" s="127"/>
      <c r="AS240" s="127"/>
      <c r="AT240" s="127"/>
      <c r="AU240" s="127"/>
      <c r="AV240" s="127"/>
      <c r="AW240" s="127"/>
      <c r="AX240" s="127"/>
      <c r="AY240" s="127"/>
      <c r="AZ240" s="127"/>
    </row>
    <row r="241" spans="1:52" s="112" customFormat="1" ht="108">
      <c r="A241" s="80" t="s">
        <v>340</v>
      </c>
      <c r="B241" s="216">
        <v>6</v>
      </c>
      <c r="C241" s="131"/>
      <c r="D241" s="307"/>
      <c r="E241" s="134"/>
      <c r="F241" s="348"/>
      <c r="G241" s="325"/>
      <c r="H241" s="127"/>
      <c r="I241" s="127"/>
      <c r="J241" s="127"/>
      <c r="K241" s="127"/>
      <c r="L241" s="127"/>
      <c r="M241" s="127"/>
      <c r="N241" s="127"/>
      <c r="O241" s="127"/>
      <c r="P241" s="127"/>
      <c r="Q241" s="127"/>
      <c r="R241" s="127"/>
      <c r="S241" s="127"/>
      <c r="T241" s="127"/>
      <c r="U241" s="127"/>
      <c r="V241" s="127"/>
      <c r="W241" s="127"/>
      <c r="X241" s="127"/>
      <c r="Y241" s="127"/>
      <c r="Z241" s="127"/>
      <c r="AA241" s="128"/>
      <c r="AB241" s="128"/>
      <c r="AC241" s="128"/>
      <c r="AD241" s="128"/>
      <c r="AE241" s="128"/>
      <c r="AF241" s="128"/>
      <c r="AG241" s="128"/>
      <c r="AH241" s="128"/>
      <c r="AI241" s="128"/>
      <c r="AJ241" s="128"/>
      <c r="AK241" s="128"/>
      <c r="AL241" s="128"/>
      <c r="AM241" s="128"/>
      <c r="AN241" s="128"/>
      <c r="AO241" s="130"/>
      <c r="AP241" s="130"/>
      <c r="AQ241" s="127"/>
      <c r="AR241" s="127"/>
      <c r="AS241" s="127"/>
      <c r="AT241" s="127"/>
      <c r="AU241" s="127"/>
      <c r="AV241" s="127"/>
      <c r="AW241" s="127"/>
      <c r="AX241" s="127"/>
      <c r="AY241" s="127"/>
      <c r="AZ241" s="127"/>
    </row>
    <row r="242" spans="1:52" s="112" customFormat="1" ht="24">
      <c r="A242" s="79" t="s">
        <v>248</v>
      </c>
      <c r="B242" s="144">
        <v>6</v>
      </c>
      <c r="C242" s="131"/>
      <c r="D242" s="307"/>
      <c r="E242" s="134"/>
      <c r="F242" s="348"/>
      <c r="G242" s="325"/>
      <c r="H242" s="127"/>
      <c r="I242" s="127"/>
      <c r="J242" s="127"/>
      <c r="K242" s="127"/>
      <c r="L242" s="127"/>
      <c r="M242" s="127"/>
      <c r="N242" s="127"/>
      <c r="O242" s="127"/>
      <c r="P242" s="127"/>
      <c r="Q242" s="127"/>
      <c r="R242" s="127"/>
      <c r="S242" s="127"/>
      <c r="T242" s="127"/>
      <c r="U242" s="127"/>
      <c r="V242" s="127"/>
      <c r="W242" s="127"/>
      <c r="X242" s="127"/>
      <c r="Y242" s="127"/>
      <c r="Z242" s="127"/>
      <c r="AA242" s="128"/>
      <c r="AB242" s="128"/>
      <c r="AC242" s="128"/>
      <c r="AD242" s="128"/>
      <c r="AE242" s="128"/>
      <c r="AF242" s="128"/>
      <c r="AG242" s="128"/>
      <c r="AH242" s="128"/>
      <c r="AI242" s="128"/>
      <c r="AJ242" s="128"/>
      <c r="AK242" s="128"/>
      <c r="AL242" s="128"/>
      <c r="AM242" s="128"/>
      <c r="AN242" s="128"/>
      <c r="AO242" s="130"/>
      <c r="AP242" s="130"/>
      <c r="AQ242" s="127"/>
      <c r="AR242" s="127"/>
      <c r="AS242" s="127"/>
      <c r="AT242" s="127"/>
      <c r="AU242" s="127"/>
      <c r="AV242" s="127"/>
      <c r="AW242" s="127"/>
      <c r="AX242" s="127"/>
      <c r="AY242" s="127"/>
      <c r="AZ242" s="127"/>
    </row>
    <row r="243" spans="1:52" s="112" customFormat="1">
      <c r="A243" s="79" t="s">
        <v>249</v>
      </c>
      <c r="B243" s="144">
        <v>6</v>
      </c>
      <c r="C243" s="131"/>
      <c r="D243" s="307"/>
      <c r="E243" s="134"/>
      <c r="F243" s="348"/>
      <c r="G243" s="325"/>
      <c r="H243" s="127"/>
      <c r="I243" s="127"/>
      <c r="J243" s="127"/>
      <c r="K243" s="127"/>
      <c r="L243" s="127"/>
      <c r="M243" s="127"/>
      <c r="N243" s="127"/>
      <c r="O243" s="127"/>
      <c r="P243" s="127"/>
      <c r="Q243" s="127"/>
      <c r="R243" s="127"/>
      <c r="S243" s="127"/>
      <c r="T243" s="127"/>
      <c r="U243" s="127"/>
      <c r="V243" s="127"/>
      <c r="W243" s="127"/>
      <c r="X243" s="127"/>
      <c r="Y243" s="127"/>
      <c r="Z243" s="127"/>
      <c r="AA243" s="128"/>
      <c r="AB243" s="128"/>
      <c r="AC243" s="128"/>
      <c r="AD243" s="128"/>
      <c r="AE243" s="128"/>
      <c r="AF243" s="128"/>
      <c r="AG243" s="128"/>
      <c r="AH243" s="128"/>
      <c r="AI243" s="128"/>
      <c r="AJ243" s="128"/>
      <c r="AK243" s="128"/>
      <c r="AL243" s="128"/>
      <c r="AM243" s="128"/>
      <c r="AN243" s="128"/>
      <c r="AO243" s="130"/>
      <c r="AP243" s="130"/>
      <c r="AQ243" s="127"/>
      <c r="AR243" s="127"/>
      <c r="AS243" s="127"/>
      <c r="AT243" s="127"/>
      <c r="AU243" s="127"/>
      <c r="AV243" s="127"/>
      <c r="AW243" s="127"/>
      <c r="AX243" s="127"/>
      <c r="AY243" s="127"/>
      <c r="AZ243" s="127"/>
    </row>
    <row r="244" spans="1:52" s="112" customFormat="1" ht="24">
      <c r="A244" s="79" t="s">
        <v>250</v>
      </c>
      <c r="B244" s="144">
        <v>6</v>
      </c>
      <c r="C244" s="131"/>
      <c r="D244" s="307"/>
      <c r="E244" s="134"/>
      <c r="F244" s="348"/>
      <c r="G244" s="325"/>
      <c r="H244" s="127"/>
      <c r="I244" s="127"/>
      <c r="J244" s="127"/>
      <c r="K244" s="127"/>
      <c r="L244" s="127"/>
      <c r="M244" s="127"/>
      <c r="N244" s="127"/>
      <c r="O244" s="127"/>
      <c r="P244" s="127"/>
      <c r="Q244" s="127"/>
      <c r="R244" s="127"/>
      <c r="S244" s="127"/>
      <c r="T244" s="127"/>
      <c r="U244" s="127"/>
      <c r="V244" s="127"/>
      <c r="W244" s="127"/>
      <c r="X244" s="127"/>
      <c r="Y244" s="127"/>
      <c r="Z244" s="127"/>
      <c r="AA244" s="128"/>
      <c r="AB244" s="128"/>
      <c r="AC244" s="128"/>
      <c r="AD244" s="128"/>
      <c r="AE244" s="128"/>
      <c r="AF244" s="128"/>
      <c r="AG244" s="128"/>
      <c r="AH244" s="128"/>
      <c r="AI244" s="128"/>
      <c r="AJ244" s="128"/>
      <c r="AK244" s="128"/>
      <c r="AL244" s="128"/>
      <c r="AM244" s="128"/>
      <c r="AN244" s="128"/>
      <c r="AO244" s="130"/>
      <c r="AP244" s="130"/>
      <c r="AQ244" s="127"/>
      <c r="AR244" s="127"/>
      <c r="AS244" s="127"/>
      <c r="AT244" s="127"/>
      <c r="AU244" s="127"/>
      <c r="AV244" s="127"/>
      <c r="AW244" s="127"/>
      <c r="AX244" s="127"/>
      <c r="AY244" s="127"/>
      <c r="AZ244" s="127"/>
    </row>
    <row r="245" spans="1:52" s="112" customFormat="1" ht="36">
      <c r="A245" s="84" t="s">
        <v>251</v>
      </c>
      <c r="B245" s="163">
        <v>2</v>
      </c>
      <c r="C245" s="131"/>
      <c r="D245" s="307"/>
      <c r="E245" s="134"/>
      <c r="F245" s="348"/>
      <c r="G245" s="325"/>
      <c r="H245" s="127"/>
      <c r="I245" s="127"/>
      <c r="J245" s="127"/>
      <c r="K245" s="127"/>
      <c r="L245" s="127"/>
      <c r="M245" s="127"/>
      <c r="N245" s="127"/>
      <c r="O245" s="127"/>
      <c r="P245" s="127"/>
      <c r="Q245" s="127"/>
      <c r="R245" s="127"/>
      <c r="S245" s="127"/>
      <c r="T245" s="127"/>
      <c r="U245" s="127"/>
      <c r="V245" s="127"/>
      <c r="W245" s="127"/>
      <c r="X245" s="127"/>
      <c r="Y245" s="127"/>
      <c r="Z245" s="127"/>
      <c r="AA245" s="128"/>
      <c r="AB245" s="128"/>
      <c r="AC245" s="128"/>
      <c r="AD245" s="128"/>
      <c r="AE245" s="128"/>
      <c r="AF245" s="128"/>
      <c r="AG245" s="128"/>
      <c r="AH245" s="128"/>
      <c r="AI245" s="128"/>
      <c r="AJ245" s="128"/>
      <c r="AK245" s="128"/>
      <c r="AL245" s="128"/>
      <c r="AM245" s="128"/>
      <c r="AN245" s="128"/>
      <c r="AO245" s="130"/>
      <c r="AP245" s="130"/>
      <c r="AQ245" s="127"/>
      <c r="AR245" s="127"/>
      <c r="AS245" s="127"/>
      <c r="AT245" s="127"/>
      <c r="AU245" s="127"/>
      <c r="AV245" s="127"/>
      <c r="AW245" s="127"/>
      <c r="AX245" s="127"/>
      <c r="AY245" s="127"/>
      <c r="AZ245" s="127"/>
    </row>
    <row r="246" spans="1:52" s="112" customFormat="1" ht="24">
      <c r="A246" s="79" t="s">
        <v>252</v>
      </c>
      <c r="B246" s="144">
        <v>6</v>
      </c>
      <c r="C246" s="131"/>
      <c r="D246" s="307"/>
      <c r="E246" s="134"/>
      <c r="F246" s="348"/>
      <c r="G246" s="325"/>
      <c r="H246" s="127"/>
      <c r="I246" s="127"/>
      <c r="J246" s="127"/>
      <c r="K246" s="127"/>
      <c r="L246" s="127"/>
      <c r="M246" s="127"/>
      <c r="N246" s="127"/>
      <c r="O246" s="127"/>
      <c r="P246" s="127"/>
      <c r="Q246" s="127"/>
      <c r="R246" s="127"/>
      <c r="S246" s="127"/>
      <c r="T246" s="127"/>
      <c r="U246" s="127"/>
      <c r="V246" s="127"/>
      <c r="W246" s="127"/>
      <c r="X246" s="127"/>
      <c r="Y246" s="127"/>
      <c r="Z246" s="127"/>
      <c r="AA246" s="128"/>
      <c r="AB246" s="128"/>
      <c r="AC246" s="128"/>
      <c r="AD246" s="128"/>
      <c r="AE246" s="128"/>
      <c r="AF246" s="128"/>
      <c r="AG246" s="128"/>
      <c r="AH246" s="128"/>
      <c r="AI246" s="128"/>
      <c r="AJ246" s="128"/>
      <c r="AK246" s="128"/>
      <c r="AL246" s="128"/>
      <c r="AM246" s="128"/>
      <c r="AN246" s="128"/>
      <c r="AO246" s="130"/>
      <c r="AP246" s="130"/>
      <c r="AQ246" s="127"/>
      <c r="AR246" s="127"/>
      <c r="AS246" s="127"/>
      <c r="AT246" s="127"/>
      <c r="AU246" s="127"/>
      <c r="AV246" s="127"/>
      <c r="AW246" s="127"/>
      <c r="AX246" s="127"/>
      <c r="AY246" s="127"/>
      <c r="AZ246" s="127"/>
    </row>
    <row r="247" spans="1:52" s="112" customFormat="1">
      <c r="A247" s="79" t="s">
        <v>253</v>
      </c>
      <c r="B247" s="144">
        <v>6</v>
      </c>
      <c r="C247" s="131"/>
      <c r="D247" s="307"/>
      <c r="E247" s="134"/>
      <c r="F247" s="348"/>
      <c r="G247" s="325"/>
      <c r="H247" s="127"/>
      <c r="I247" s="127"/>
      <c r="J247" s="127"/>
      <c r="K247" s="127"/>
      <c r="L247" s="127"/>
      <c r="M247" s="127"/>
      <c r="N247" s="127"/>
      <c r="O247" s="127"/>
      <c r="P247" s="127"/>
      <c r="Q247" s="127"/>
      <c r="R247" s="127"/>
      <c r="S247" s="127"/>
      <c r="T247" s="127"/>
      <c r="U247" s="127"/>
      <c r="V247" s="127"/>
      <c r="W247" s="127"/>
      <c r="X247" s="127"/>
      <c r="Y247" s="127"/>
      <c r="Z247" s="127"/>
      <c r="AA247" s="128"/>
      <c r="AB247" s="128"/>
      <c r="AC247" s="128"/>
      <c r="AD247" s="128"/>
      <c r="AE247" s="128"/>
      <c r="AF247" s="128"/>
      <c r="AG247" s="128"/>
      <c r="AH247" s="128"/>
      <c r="AI247" s="128"/>
      <c r="AJ247" s="128"/>
      <c r="AK247" s="128"/>
      <c r="AL247" s="128"/>
      <c r="AM247" s="128"/>
      <c r="AN247" s="128"/>
      <c r="AO247" s="130"/>
      <c r="AP247" s="130"/>
      <c r="AQ247" s="127"/>
      <c r="AR247" s="127"/>
      <c r="AS247" s="127"/>
      <c r="AT247" s="127"/>
      <c r="AU247" s="127"/>
      <c r="AV247" s="127"/>
      <c r="AW247" s="127"/>
      <c r="AX247" s="127"/>
      <c r="AY247" s="127"/>
      <c r="AZ247" s="127"/>
    </row>
    <row r="248" spans="1:52" s="112" customFormat="1" ht="36">
      <c r="A248" s="80" t="s">
        <v>327</v>
      </c>
      <c r="B248" s="144">
        <v>6</v>
      </c>
      <c r="C248" s="131"/>
      <c r="D248" s="307"/>
      <c r="E248" s="134"/>
      <c r="F248" s="348"/>
      <c r="G248" s="325"/>
      <c r="H248" s="127"/>
      <c r="I248" s="127"/>
      <c r="J248" s="127"/>
      <c r="K248" s="127"/>
      <c r="L248" s="127"/>
      <c r="M248" s="127"/>
      <c r="N248" s="127"/>
      <c r="O248" s="127"/>
      <c r="P248" s="127"/>
      <c r="Q248" s="127"/>
      <c r="R248" s="127"/>
      <c r="S248" s="127"/>
      <c r="T248" s="127"/>
      <c r="U248" s="127"/>
      <c r="V248" s="127"/>
      <c r="W248" s="127"/>
      <c r="X248" s="127"/>
      <c r="Y248" s="127"/>
      <c r="Z248" s="127"/>
      <c r="AA248" s="128"/>
      <c r="AB248" s="128"/>
      <c r="AC248" s="128"/>
      <c r="AD248" s="128"/>
      <c r="AE248" s="128"/>
      <c r="AF248" s="128"/>
      <c r="AG248" s="128"/>
      <c r="AH248" s="128"/>
      <c r="AI248" s="128"/>
      <c r="AJ248" s="128"/>
      <c r="AK248" s="128"/>
      <c r="AL248" s="128"/>
      <c r="AM248" s="128"/>
      <c r="AN248" s="128"/>
      <c r="AO248" s="130"/>
      <c r="AP248" s="130"/>
      <c r="AQ248" s="127"/>
      <c r="AR248" s="127"/>
      <c r="AS248" s="127"/>
      <c r="AT248" s="127"/>
      <c r="AU248" s="127"/>
      <c r="AV248" s="127"/>
      <c r="AW248" s="127"/>
      <c r="AX248" s="127"/>
      <c r="AY248" s="127"/>
      <c r="AZ248" s="127"/>
    </row>
    <row r="249" spans="1:52" s="112" customFormat="1" ht="60">
      <c r="A249" s="79" t="s">
        <v>286</v>
      </c>
      <c r="B249" s="144">
        <v>6</v>
      </c>
      <c r="C249" s="131"/>
      <c r="D249" s="307"/>
      <c r="E249" s="134"/>
      <c r="F249" s="348"/>
      <c r="G249" s="325"/>
      <c r="H249" s="127"/>
      <c r="I249" s="127"/>
      <c r="J249" s="127"/>
      <c r="K249" s="127"/>
      <c r="L249" s="127"/>
      <c r="M249" s="127"/>
      <c r="N249" s="127"/>
      <c r="O249" s="127"/>
      <c r="P249" s="127"/>
      <c r="Q249" s="127"/>
      <c r="R249" s="127"/>
      <c r="S249" s="127"/>
      <c r="T249" s="127"/>
      <c r="U249" s="127"/>
      <c r="V249" s="127"/>
      <c r="W249" s="127"/>
      <c r="X249" s="127"/>
      <c r="Y249" s="127"/>
      <c r="Z249" s="127"/>
      <c r="AA249" s="128"/>
      <c r="AB249" s="128"/>
      <c r="AC249" s="128"/>
      <c r="AD249" s="128"/>
      <c r="AE249" s="128"/>
      <c r="AF249" s="128"/>
      <c r="AG249" s="128"/>
      <c r="AH249" s="128"/>
      <c r="AI249" s="128"/>
      <c r="AJ249" s="128"/>
      <c r="AK249" s="128"/>
      <c r="AL249" s="128"/>
      <c r="AM249" s="128"/>
      <c r="AN249" s="128"/>
      <c r="AO249" s="130"/>
      <c r="AP249" s="130"/>
      <c r="AQ249" s="127"/>
      <c r="AR249" s="127"/>
      <c r="AS249" s="127"/>
      <c r="AT249" s="127"/>
      <c r="AU249" s="127"/>
      <c r="AV249" s="127"/>
      <c r="AW249" s="127"/>
      <c r="AX249" s="127"/>
      <c r="AY249" s="127"/>
      <c r="AZ249" s="127"/>
    </row>
    <row r="250" spans="1:52" s="112" customFormat="1" ht="24">
      <c r="A250" s="79" t="s">
        <v>254</v>
      </c>
      <c r="B250" s="144">
        <v>6</v>
      </c>
      <c r="C250" s="131"/>
      <c r="D250" s="307"/>
      <c r="E250" s="134"/>
      <c r="F250" s="348"/>
      <c r="G250" s="325"/>
      <c r="H250" s="127"/>
      <c r="I250" s="127"/>
      <c r="J250" s="127"/>
      <c r="K250" s="127"/>
      <c r="L250" s="127"/>
      <c r="M250" s="127"/>
      <c r="N250" s="127"/>
      <c r="O250" s="127"/>
      <c r="P250" s="127"/>
      <c r="Q250" s="127"/>
      <c r="R250" s="127"/>
      <c r="S250" s="127"/>
      <c r="T250" s="127"/>
      <c r="U250" s="127"/>
      <c r="V250" s="127"/>
      <c r="W250" s="127"/>
      <c r="X250" s="127"/>
      <c r="Y250" s="127"/>
      <c r="Z250" s="127"/>
      <c r="AA250" s="128"/>
      <c r="AB250" s="128"/>
      <c r="AC250" s="128"/>
      <c r="AD250" s="128"/>
      <c r="AE250" s="128"/>
      <c r="AF250" s="128"/>
      <c r="AG250" s="128"/>
      <c r="AH250" s="128"/>
      <c r="AI250" s="128"/>
      <c r="AJ250" s="128"/>
      <c r="AK250" s="128"/>
      <c r="AL250" s="128"/>
      <c r="AM250" s="128"/>
      <c r="AN250" s="128"/>
      <c r="AO250" s="130"/>
      <c r="AP250" s="130"/>
      <c r="AQ250" s="127"/>
      <c r="AR250" s="127"/>
      <c r="AS250" s="127"/>
      <c r="AT250" s="127"/>
      <c r="AU250" s="127"/>
      <c r="AV250" s="127"/>
      <c r="AW250" s="127"/>
      <c r="AX250" s="127"/>
      <c r="AY250" s="127"/>
      <c r="AZ250" s="127"/>
    </row>
    <row r="251" spans="1:52" s="112" customFormat="1" ht="96">
      <c r="A251" s="79" t="s">
        <v>287</v>
      </c>
      <c r="B251" s="144">
        <v>6</v>
      </c>
      <c r="C251" s="131"/>
      <c r="D251" s="307"/>
      <c r="E251" s="134"/>
      <c r="F251" s="348"/>
      <c r="G251" s="325"/>
      <c r="H251" s="127"/>
      <c r="I251" s="127"/>
      <c r="J251" s="127"/>
      <c r="K251" s="127"/>
      <c r="L251" s="127"/>
      <c r="M251" s="127"/>
      <c r="N251" s="127"/>
      <c r="O251" s="127"/>
      <c r="P251" s="127"/>
      <c r="Q251" s="127"/>
      <c r="R251" s="127"/>
      <c r="S251" s="127"/>
      <c r="T251" s="127"/>
      <c r="U251" s="127"/>
      <c r="V251" s="127"/>
      <c r="W251" s="127"/>
      <c r="X251" s="127"/>
      <c r="Y251" s="127"/>
      <c r="Z251" s="127"/>
      <c r="AA251" s="128"/>
      <c r="AB251" s="128"/>
      <c r="AC251" s="128"/>
      <c r="AD251" s="128"/>
      <c r="AE251" s="128"/>
      <c r="AF251" s="128"/>
      <c r="AG251" s="128"/>
      <c r="AH251" s="128"/>
      <c r="AI251" s="128"/>
      <c r="AJ251" s="128"/>
      <c r="AK251" s="128"/>
      <c r="AL251" s="128"/>
      <c r="AM251" s="128"/>
      <c r="AN251" s="128"/>
      <c r="AO251" s="130"/>
      <c r="AP251" s="130"/>
      <c r="AQ251" s="127"/>
      <c r="AR251" s="127"/>
      <c r="AS251" s="127"/>
      <c r="AT251" s="127"/>
      <c r="AU251" s="127"/>
      <c r="AV251" s="127"/>
      <c r="AW251" s="127"/>
      <c r="AX251" s="127"/>
      <c r="AY251" s="127"/>
      <c r="AZ251" s="127"/>
    </row>
    <row r="252" spans="1:52" s="112" customFormat="1" ht="36">
      <c r="A252" s="80" t="s">
        <v>328</v>
      </c>
      <c r="B252" s="143">
        <v>2</v>
      </c>
      <c r="C252" s="131"/>
      <c r="D252" s="307"/>
      <c r="E252" s="134"/>
      <c r="F252" s="348"/>
      <c r="G252" s="325"/>
      <c r="H252" s="127"/>
      <c r="I252" s="127"/>
      <c r="J252" s="127"/>
      <c r="K252" s="127"/>
      <c r="L252" s="127"/>
      <c r="M252" s="127"/>
      <c r="N252" s="127"/>
      <c r="O252" s="127"/>
      <c r="P252" s="127"/>
      <c r="Q252" s="127"/>
      <c r="R252" s="127"/>
      <c r="S252" s="127"/>
      <c r="T252" s="127"/>
      <c r="U252" s="127"/>
      <c r="V252" s="127"/>
      <c r="W252" s="127"/>
      <c r="X252" s="127"/>
      <c r="Y252" s="127"/>
      <c r="Z252" s="127"/>
      <c r="AA252" s="128"/>
      <c r="AB252" s="128"/>
      <c r="AC252" s="128"/>
      <c r="AD252" s="128"/>
      <c r="AE252" s="128"/>
      <c r="AF252" s="128"/>
      <c r="AG252" s="128"/>
      <c r="AH252" s="128"/>
      <c r="AI252" s="128"/>
      <c r="AJ252" s="128"/>
      <c r="AK252" s="128"/>
      <c r="AL252" s="128"/>
      <c r="AM252" s="128"/>
      <c r="AN252" s="128"/>
      <c r="AO252" s="130"/>
      <c r="AP252" s="130"/>
      <c r="AQ252" s="127"/>
      <c r="AR252" s="127"/>
      <c r="AS252" s="127"/>
      <c r="AT252" s="127"/>
      <c r="AU252" s="127"/>
      <c r="AV252" s="127"/>
      <c r="AW252" s="127"/>
      <c r="AX252" s="127"/>
      <c r="AY252" s="127"/>
      <c r="AZ252" s="127"/>
    </row>
    <row r="253" spans="1:52" s="112" customFormat="1" ht="24">
      <c r="A253" s="80" t="s">
        <v>329</v>
      </c>
      <c r="B253" s="143">
        <v>2</v>
      </c>
      <c r="C253" s="131"/>
      <c r="D253" s="307"/>
      <c r="E253" s="134"/>
      <c r="F253" s="348"/>
      <c r="G253" s="325"/>
      <c r="H253" s="127"/>
      <c r="I253" s="127"/>
      <c r="J253" s="127"/>
      <c r="K253" s="127"/>
      <c r="L253" s="127"/>
      <c r="M253" s="127"/>
      <c r="N253" s="127"/>
      <c r="O253" s="127"/>
      <c r="P253" s="127"/>
      <c r="Q253" s="127"/>
      <c r="R253" s="127"/>
      <c r="S253" s="127"/>
      <c r="T253" s="127"/>
      <c r="U253" s="127"/>
      <c r="V253" s="127"/>
      <c r="W253" s="127"/>
      <c r="X253" s="127"/>
      <c r="Y253" s="127"/>
      <c r="Z253" s="127"/>
      <c r="AA253" s="128"/>
      <c r="AB253" s="128"/>
      <c r="AC253" s="128"/>
      <c r="AD253" s="128"/>
      <c r="AE253" s="128"/>
      <c r="AF253" s="128"/>
      <c r="AG253" s="128"/>
      <c r="AH253" s="128"/>
      <c r="AI253" s="128"/>
      <c r="AJ253" s="128"/>
      <c r="AK253" s="128"/>
      <c r="AL253" s="128"/>
      <c r="AM253" s="128"/>
      <c r="AN253" s="128"/>
      <c r="AO253" s="130"/>
      <c r="AP253" s="130"/>
      <c r="AQ253" s="127"/>
      <c r="AR253" s="127"/>
      <c r="AS253" s="127"/>
      <c r="AT253" s="127"/>
      <c r="AU253" s="127"/>
      <c r="AV253" s="127"/>
      <c r="AW253" s="127"/>
      <c r="AX253" s="127"/>
      <c r="AY253" s="127"/>
      <c r="AZ253" s="127"/>
    </row>
    <row r="254" spans="1:52" s="112" customFormat="1" ht="96">
      <c r="A254" s="79" t="s">
        <v>288</v>
      </c>
      <c r="B254" s="143">
        <v>2</v>
      </c>
      <c r="C254" s="131"/>
      <c r="D254" s="307"/>
      <c r="E254" s="134"/>
      <c r="F254" s="348"/>
      <c r="G254" s="325"/>
      <c r="H254" s="127"/>
      <c r="I254" s="127"/>
      <c r="J254" s="127"/>
      <c r="K254" s="127"/>
      <c r="L254" s="127"/>
      <c r="M254" s="127"/>
      <c r="N254" s="127"/>
      <c r="O254" s="127"/>
      <c r="P254" s="127"/>
      <c r="Q254" s="127"/>
      <c r="R254" s="127"/>
      <c r="S254" s="127"/>
      <c r="T254" s="127"/>
      <c r="U254" s="127"/>
      <c r="V254" s="127"/>
      <c r="W254" s="127"/>
      <c r="X254" s="127"/>
      <c r="Y254" s="127"/>
      <c r="Z254" s="127"/>
      <c r="AA254" s="128"/>
      <c r="AB254" s="128"/>
      <c r="AC254" s="128"/>
      <c r="AD254" s="128"/>
      <c r="AE254" s="128"/>
      <c r="AF254" s="128"/>
      <c r="AG254" s="128"/>
      <c r="AH254" s="128"/>
      <c r="AI254" s="128"/>
      <c r="AJ254" s="128"/>
      <c r="AK254" s="128"/>
      <c r="AL254" s="128"/>
      <c r="AM254" s="128"/>
      <c r="AN254" s="128"/>
      <c r="AO254" s="130"/>
      <c r="AP254" s="130"/>
      <c r="AQ254" s="127"/>
      <c r="AR254" s="127"/>
      <c r="AS254" s="127"/>
      <c r="AT254" s="127"/>
      <c r="AU254" s="127"/>
      <c r="AV254" s="127"/>
      <c r="AW254" s="127"/>
      <c r="AX254" s="127"/>
      <c r="AY254" s="127"/>
      <c r="AZ254" s="127"/>
    </row>
    <row r="255" spans="1:52" s="112" customFormat="1" ht="24">
      <c r="A255" s="121" t="s">
        <v>255</v>
      </c>
      <c r="B255" s="147">
        <v>2</v>
      </c>
      <c r="C255" s="131"/>
      <c r="D255" s="310"/>
      <c r="E255" s="135"/>
      <c r="F255" s="348"/>
      <c r="G255" s="327"/>
      <c r="H255" s="127"/>
      <c r="I255" s="127"/>
      <c r="J255" s="127"/>
      <c r="K255" s="127"/>
      <c r="L255" s="127"/>
      <c r="M255" s="127"/>
      <c r="N255" s="127"/>
      <c r="O255" s="127"/>
      <c r="P255" s="127"/>
      <c r="Q255" s="127"/>
      <c r="R255" s="127"/>
      <c r="S255" s="127"/>
      <c r="T255" s="127"/>
      <c r="U255" s="127"/>
      <c r="V255" s="127"/>
      <c r="W255" s="127"/>
      <c r="X255" s="127"/>
      <c r="Y255" s="127"/>
      <c r="Z255" s="127"/>
      <c r="AA255" s="128"/>
      <c r="AB255" s="128"/>
      <c r="AC255" s="128"/>
      <c r="AD255" s="128"/>
      <c r="AE255" s="128"/>
      <c r="AF255" s="128"/>
      <c r="AG255" s="128"/>
      <c r="AH255" s="128"/>
      <c r="AI255" s="128"/>
      <c r="AJ255" s="128"/>
      <c r="AK255" s="128"/>
      <c r="AL255" s="128"/>
      <c r="AM255" s="128"/>
      <c r="AN255" s="128"/>
      <c r="AO255" s="130"/>
      <c r="AP255" s="130"/>
      <c r="AQ255" s="127"/>
      <c r="AR255" s="127"/>
      <c r="AS255" s="127"/>
      <c r="AT255" s="127"/>
      <c r="AU255" s="127"/>
      <c r="AV255" s="127"/>
      <c r="AW255" s="127"/>
      <c r="AX255" s="127"/>
      <c r="AY255" s="127"/>
      <c r="AZ255" s="127"/>
    </row>
    <row r="256" spans="1:52" s="112" customFormat="1" ht="24">
      <c r="A256" s="225" t="s">
        <v>256</v>
      </c>
      <c r="B256" s="240">
        <v>2</v>
      </c>
      <c r="C256" s="131"/>
      <c r="D256" s="308"/>
      <c r="E256" s="223"/>
      <c r="F256" s="348"/>
      <c r="G256" s="325"/>
      <c r="H256" s="127"/>
      <c r="I256" s="127"/>
      <c r="J256" s="127"/>
      <c r="K256" s="127"/>
      <c r="L256" s="127"/>
      <c r="M256" s="127"/>
      <c r="N256" s="127"/>
      <c r="O256" s="127"/>
      <c r="P256" s="127"/>
      <c r="Q256" s="127"/>
      <c r="R256" s="127"/>
      <c r="S256" s="127"/>
      <c r="T256" s="127"/>
      <c r="U256" s="127"/>
      <c r="V256" s="127"/>
      <c r="W256" s="127"/>
      <c r="X256" s="127"/>
      <c r="Y256" s="127"/>
      <c r="Z256" s="127"/>
      <c r="AA256" s="128"/>
      <c r="AB256" s="128"/>
      <c r="AC256" s="128"/>
      <c r="AD256" s="128"/>
      <c r="AE256" s="128"/>
      <c r="AF256" s="128"/>
      <c r="AG256" s="128"/>
      <c r="AH256" s="128"/>
      <c r="AI256" s="128"/>
      <c r="AJ256" s="128"/>
      <c r="AK256" s="128"/>
      <c r="AL256" s="128"/>
      <c r="AM256" s="128"/>
      <c r="AN256" s="128"/>
      <c r="AO256" s="130"/>
      <c r="AP256" s="130"/>
      <c r="AQ256" s="127"/>
      <c r="AR256" s="127"/>
      <c r="AS256" s="127"/>
      <c r="AT256" s="127"/>
      <c r="AU256" s="127"/>
      <c r="AV256" s="127"/>
      <c r="AW256" s="127"/>
      <c r="AX256" s="127"/>
      <c r="AY256" s="127"/>
      <c r="AZ256" s="127"/>
    </row>
    <row r="257" spans="1:52" s="112" customFormat="1" ht="24">
      <c r="A257" s="180" t="s">
        <v>257</v>
      </c>
      <c r="B257" s="146">
        <v>2</v>
      </c>
      <c r="C257" s="131"/>
      <c r="D257" s="311"/>
      <c r="E257" s="132"/>
      <c r="F257" s="348"/>
      <c r="G257" s="329"/>
      <c r="H257" s="127"/>
      <c r="I257" s="127"/>
      <c r="J257" s="127"/>
      <c r="K257" s="127"/>
      <c r="L257" s="127"/>
      <c r="M257" s="127"/>
      <c r="N257" s="127"/>
      <c r="O257" s="127"/>
      <c r="P257" s="127"/>
      <c r="Q257" s="127"/>
      <c r="R257" s="127"/>
      <c r="S257" s="127"/>
      <c r="T257" s="127"/>
      <c r="U257" s="127"/>
      <c r="V257" s="127"/>
      <c r="W257" s="127"/>
      <c r="X257" s="127"/>
      <c r="Y257" s="127"/>
      <c r="Z257" s="127"/>
      <c r="AA257" s="128"/>
      <c r="AB257" s="128"/>
      <c r="AC257" s="128"/>
      <c r="AD257" s="128"/>
      <c r="AE257" s="128"/>
      <c r="AF257" s="128"/>
      <c r="AG257" s="128"/>
      <c r="AH257" s="128"/>
      <c r="AI257" s="128"/>
      <c r="AJ257" s="128"/>
      <c r="AK257" s="128"/>
      <c r="AL257" s="128"/>
      <c r="AM257" s="128"/>
      <c r="AN257" s="128"/>
      <c r="AO257" s="130"/>
      <c r="AP257" s="130"/>
      <c r="AQ257" s="127"/>
      <c r="AR257" s="127"/>
      <c r="AS257" s="127"/>
      <c r="AT257" s="127"/>
      <c r="AU257" s="127"/>
      <c r="AV257" s="127"/>
      <c r="AW257" s="127"/>
      <c r="AX257" s="127"/>
      <c r="AY257" s="127"/>
      <c r="AZ257" s="127"/>
    </row>
    <row r="258" spans="1:52" s="112" customFormat="1" ht="108">
      <c r="A258" s="84" t="s">
        <v>321</v>
      </c>
      <c r="B258" s="143">
        <v>2</v>
      </c>
      <c r="C258" s="131"/>
      <c r="D258" s="307"/>
      <c r="E258" s="134"/>
      <c r="F258" s="348"/>
      <c r="G258" s="325"/>
      <c r="H258" s="127"/>
      <c r="I258" s="127"/>
      <c r="J258" s="127"/>
      <c r="K258" s="127"/>
      <c r="L258" s="127"/>
      <c r="M258" s="127"/>
      <c r="N258" s="127"/>
      <c r="O258" s="127"/>
      <c r="P258" s="127"/>
      <c r="Q258" s="127"/>
      <c r="R258" s="127"/>
      <c r="S258" s="127"/>
      <c r="T258" s="127"/>
      <c r="U258" s="127"/>
      <c r="V258" s="127"/>
      <c r="W258" s="127"/>
      <c r="X258" s="127"/>
      <c r="Y258" s="127"/>
      <c r="Z258" s="127"/>
      <c r="AA258" s="128"/>
      <c r="AB258" s="128"/>
      <c r="AC258" s="128"/>
      <c r="AD258" s="128"/>
      <c r="AE258" s="128"/>
      <c r="AF258" s="128"/>
      <c r="AG258" s="128"/>
      <c r="AH258" s="128"/>
      <c r="AI258" s="128"/>
      <c r="AJ258" s="128"/>
      <c r="AK258" s="128"/>
      <c r="AL258" s="128"/>
      <c r="AM258" s="128"/>
      <c r="AN258" s="128"/>
      <c r="AO258" s="130"/>
      <c r="AP258" s="130"/>
      <c r="AQ258" s="127"/>
      <c r="AR258" s="127"/>
      <c r="AS258" s="127"/>
      <c r="AT258" s="127"/>
      <c r="AU258" s="127"/>
      <c r="AV258" s="127"/>
      <c r="AW258" s="127"/>
      <c r="AX258" s="127"/>
      <c r="AY258" s="127"/>
      <c r="AZ258" s="127"/>
    </row>
    <row r="259" spans="1:52" s="112" customFormat="1" ht="24">
      <c r="A259" s="79" t="s">
        <v>258</v>
      </c>
      <c r="B259" s="200"/>
      <c r="C259" s="204"/>
      <c r="D259" s="309"/>
      <c r="E259" s="214"/>
      <c r="F259" s="350"/>
      <c r="G259" s="343"/>
      <c r="H259" s="127"/>
      <c r="I259" s="127"/>
      <c r="J259" s="127"/>
      <c r="K259" s="127"/>
      <c r="L259" s="127"/>
      <c r="M259" s="127"/>
      <c r="N259" s="127"/>
      <c r="O259" s="127"/>
      <c r="P259" s="127"/>
      <c r="Q259" s="127"/>
      <c r="R259" s="127"/>
      <c r="S259" s="127"/>
      <c r="T259" s="127"/>
      <c r="U259" s="127"/>
      <c r="V259" s="127"/>
      <c r="W259" s="127"/>
      <c r="X259" s="127"/>
      <c r="Y259" s="127"/>
      <c r="Z259" s="127"/>
      <c r="AA259" s="128"/>
      <c r="AB259" s="128"/>
      <c r="AC259" s="128"/>
      <c r="AD259" s="128"/>
      <c r="AE259" s="128"/>
      <c r="AF259" s="128"/>
      <c r="AG259" s="128"/>
      <c r="AH259" s="128"/>
      <c r="AI259" s="128"/>
      <c r="AJ259" s="128"/>
      <c r="AK259" s="128"/>
      <c r="AL259" s="128"/>
      <c r="AM259" s="128"/>
      <c r="AN259" s="128"/>
      <c r="AO259" s="130"/>
      <c r="AP259" s="130"/>
      <c r="AQ259" s="127"/>
      <c r="AR259" s="127"/>
      <c r="AS259" s="127"/>
      <c r="AT259" s="127"/>
      <c r="AU259" s="127"/>
      <c r="AV259" s="127"/>
      <c r="AW259" s="127"/>
      <c r="AX259" s="127"/>
      <c r="AY259" s="127"/>
      <c r="AZ259" s="127"/>
    </row>
    <row r="260" spans="1:52" s="112" customFormat="1" ht="144">
      <c r="A260" s="103" t="s">
        <v>315</v>
      </c>
      <c r="B260" s="143">
        <v>2</v>
      </c>
      <c r="C260" s="131"/>
      <c r="D260" s="307"/>
      <c r="E260" s="134"/>
      <c r="F260" s="348"/>
      <c r="G260" s="325"/>
      <c r="H260" s="127"/>
      <c r="I260" s="127"/>
      <c r="J260" s="127"/>
      <c r="K260" s="127"/>
      <c r="L260" s="127"/>
      <c r="M260" s="127"/>
      <c r="N260" s="127"/>
      <c r="O260" s="127"/>
      <c r="P260" s="127"/>
      <c r="Q260" s="127"/>
      <c r="R260" s="127"/>
      <c r="S260" s="127"/>
      <c r="T260" s="127"/>
      <c r="U260" s="127"/>
      <c r="V260" s="127"/>
      <c r="W260" s="127"/>
      <c r="X260" s="127"/>
      <c r="Y260" s="127"/>
      <c r="Z260" s="127"/>
      <c r="AA260" s="128"/>
      <c r="AB260" s="128"/>
      <c r="AC260" s="128"/>
      <c r="AD260" s="128"/>
      <c r="AE260" s="128"/>
      <c r="AF260" s="128"/>
      <c r="AG260" s="128"/>
      <c r="AH260" s="128"/>
      <c r="AI260" s="128"/>
      <c r="AJ260" s="128"/>
      <c r="AK260" s="128"/>
      <c r="AL260" s="128"/>
      <c r="AM260" s="128"/>
      <c r="AN260" s="128"/>
      <c r="AO260" s="130"/>
      <c r="AP260" s="130"/>
      <c r="AQ260" s="127"/>
      <c r="AR260" s="127"/>
      <c r="AS260" s="127"/>
      <c r="AT260" s="127"/>
      <c r="AU260" s="127"/>
      <c r="AV260" s="127"/>
      <c r="AW260" s="127"/>
      <c r="AX260" s="127"/>
      <c r="AY260" s="127"/>
      <c r="AZ260" s="127"/>
    </row>
    <row r="261" spans="1:52" s="112" customFormat="1" ht="24">
      <c r="A261" s="84" t="s">
        <v>330</v>
      </c>
      <c r="B261" s="143">
        <v>2</v>
      </c>
      <c r="C261" s="131"/>
      <c r="D261" s="307"/>
      <c r="E261" s="134"/>
      <c r="F261" s="348"/>
      <c r="G261" s="325"/>
      <c r="H261" s="127"/>
      <c r="I261" s="127"/>
      <c r="J261" s="127"/>
      <c r="K261" s="127"/>
      <c r="L261" s="127"/>
      <c r="M261" s="127"/>
      <c r="N261" s="127"/>
      <c r="O261" s="127"/>
      <c r="P261" s="127"/>
      <c r="Q261" s="127"/>
      <c r="R261" s="127"/>
      <c r="S261" s="127"/>
      <c r="T261" s="127"/>
      <c r="U261" s="127"/>
      <c r="V261" s="127"/>
      <c r="W261" s="127"/>
      <c r="X261" s="127"/>
      <c r="Y261" s="127"/>
      <c r="Z261" s="127"/>
      <c r="AA261" s="128"/>
      <c r="AB261" s="128"/>
      <c r="AC261" s="128"/>
      <c r="AD261" s="128"/>
      <c r="AE261" s="128"/>
      <c r="AF261" s="128"/>
      <c r="AG261" s="128"/>
      <c r="AH261" s="128"/>
      <c r="AI261" s="128"/>
      <c r="AJ261" s="128"/>
      <c r="AK261" s="128"/>
      <c r="AL261" s="128"/>
      <c r="AM261" s="128"/>
      <c r="AN261" s="128"/>
      <c r="AO261" s="130"/>
      <c r="AP261" s="130"/>
      <c r="AQ261" s="127"/>
      <c r="AR261" s="127"/>
      <c r="AS261" s="127"/>
      <c r="AT261" s="127"/>
      <c r="AU261" s="127"/>
      <c r="AV261" s="127"/>
      <c r="AW261" s="127"/>
      <c r="AX261" s="127"/>
      <c r="AY261" s="127"/>
      <c r="AZ261" s="127"/>
    </row>
    <row r="262" spans="1:52" s="112" customFormat="1" ht="24">
      <c r="A262" s="82" t="s">
        <v>259</v>
      </c>
      <c r="B262" s="147">
        <v>2</v>
      </c>
      <c r="C262" s="131"/>
      <c r="D262" s="310"/>
      <c r="E262" s="135"/>
      <c r="F262" s="348"/>
      <c r="G262" s="327"/>
      <c r="H262" s="127"/>
      <c r="I262" s="127"/>
      <c r="J262" s="127"/>
      <c r="K262" s="127"/>
      <c r="L262" s="127"/>
      <c r="M262" s="127"/>
      <c r="N262" s="127"/>
      <c r="O262" s="127"/>
      <c r="P262" s="127"/>
      <c r="Q262" s="127"/>
      <c r="R262" s="127"/>
      <c r="S262" s="127"/>
      <c r="T262" s="127"/>
      <c r="U262" s="127"/>
      <c r="V262" s="127"/>
      <c r="W262" s="127"/>
      <c r="X262" s="127"/>
      <c r="Y262" s="127"/>
      <c r="Z262" s="127"/>
      <c r="AA262" s="128"/>
      <c r="AB262" s="128"/>
      <c r="AC262" s="128"/>
      <c r="AD262" s="128"/>
      <c r="AE262" s="128"/>
      <c r="AF262" s="128"/>
      <c r="AG262" s="128"/>
      <c r="AH262" s="128"/>
      <c r="AI262" s="128"/>
      <c r="AJ262" s="128"/>
      <c r="AK262" s="128"/>
      <c r="AL262" s="128"/>
      <c r="AM262" s="128"/>
      <c r="AN262" s="128"/>
      <c r="AO262" s="130"/>
      <c r="AP262" s="130"/>
      <c r="AQ262" s="127"/>
      <c r="AR262" s="127"/>
      <c r="AS262" s="127"/>
      <c r="AT262" s="127"/>
      <c r="AU262" s="127"/>
      <c r="AV262" s="127"/>
      <c r="AW262" s="127"/>
      <c r="AX262" s="127"/>
      <c r="AY262" s="127"/>
      <c r="AZ262" s="127"/>
    </row>
    <row r="263" spans="1:52" s="112" customFormat="1" ht="24">
      <c r="A263" s="82" t="s">
        <v>260</v>
      </c>
      <c r="B263" s="143">
        <v>2</v>
      </c>
      <c r="C263" s="131"/>
      <c r="D263" s="310"/>
      <c r="E263" s="135"/>
      <c r="F263" s="348"/>
      <c r="G263" s="327"/>
      <c r="H263" s="127"/>
      <c r="I263" s="127"/>
      <c r="J263" s="127"/>
      <c r="K263" s="127"/>
      <c r="L263" s="127"/>
      <c r="M263" s="127"/>
      <c r="N263" s="127"/>
      <c r="O263" s="127"/>
      <c r="P263" s="127"/>
      <c r="Q263" s="127"/>
      <c r="R263" s="127"/>
      <c r="S263" s="127"/>
      <c r="T263" s="127"/>
      <c r="U263" s="127"/>
      <c r="V263" s="127"/>
      <c r="W263" s="127"/>
      <c r="X263" s="127"/>
      <c r="Y263" s="127"/>
      <c r="Z263" s="127"/>
      <c r="AA263" s="128"/>
      <c r="AB263" s="128"/>
      <c r="AC263" s="128"/>
      <c r="AD263" s="128"/>
      <c r="AE263" s="128"/>
      <c r="AF263" s="128"/>
      <c r="AG263" s="128"/>
      <c r="AH263" s="128"/>
      <c r="AI263" s="128"/>
      <c r="AJ263" s="128"/>
      <c r="AK263" s="128"/>
      <c r="AL263" s="128"/>
      <c r="AM263" s="128"/>
      <c r="AN263" s="128"/>
      <c r="AO263" s="130"/>
      <c r="AP263" s="130"/>
      <c r="AQ263" s="127"/>
      <c r="AR263" s="127"/>
      <c r="AS263" s="127"/>
      <c r="AT263" s="127"/>
      <c r="AU263" s="127"/>
      <c r="AV263" s="127"/>
      <c r="AW263" s="127"/>
      <c r="AX263" s="127"/>
      <c r="AY263" s="127"/>
      <c r="AZ263" s="127"/>
    </row>
    <row r="264" spans="1:52" s="112" customFormat="1" ht="36">
      <c r="A264" s="82" t="s">
        <v>261</v>
      </c>
      <c r="B264" s="147">
        <v>2</v>
      </c>
      <c r="C264" s="131"/>
      <c r="D264" s="310"/>
      <c r="E264" s="135"/>
      <c r="F264" s="348"/>
      <c r="G264" s="327"/>
      <c r="H264" s="127"/>
      <c r="I264" s="127"/>
      <c r="J264" s="127"/>
      <c r="K264" s="127"/>
      <c r="L264" s="127"/>
      <c r="M264" s="127"/>
      <c r="N264" s="127"/>
      <c r="O264" s="127"/>
      <c r="P264" s="127"/>
      <c r="Q264" s="127"/>
      <c r="R264" s="127"/>
      <c r="S264" s="127"/>
      <c r="T264" s="127"/>
      <c r="U264" s="127"/>
      <c r="V264" s="127"/>
      <c r="W264" s="127"/>
      <c r="X264" s="127"/>
      <c r="Y264" s="127"/>
      <c r="Z264" s="127"/>
      <c r="AA264" s="128"/>
      <c r="AB264" s="128"/>
      <c r="AC264" s="128"/>
      <c r="AD264" s="128"/>
      <c r="AE264" s="128"/>
      <c r="AF264" s="128"/>
      <c r="AG264" s="128"/>
      <c r="AH264" s="128"/>
      <c r="AI264" s="128"/>
      <c r="AJ264" s="128"/>
      <c r="AK264" s="128"/>
      <c r="AL264" s="128"/>
      <c r="AM264" s="128"/>
      <c r="AN264" s="128"/>
      <c r="AO264" s="130"/>
      <c r="AP264" s="130"/>
      <c r="AQ264" s="127"/>
      <c r="AR264" s="127"/>
      <c r="AS264" s="127"/>
      <c r="AT264" s="127"/>
      <c r="AU264" s="127"/>
      <c r="AV264" s="127"/>
      <c r="AW264" s="127"/>
      <c r="AX264" s="127"/>
      <c r="AY264" s="127"/>
      <c r="AZ264" s="127"/>
    </row>
    <row r="265" spans="1:52" s="112" customFormat="1" ht="24">
      <c r="A265" s="246" t="s">
        <v>262</v>
      </c>
      <c r="B265" s="240">
        <v>2</v>
      </c>
      <c r="C265" s="131"/>
      <c r="D265" s="308"/>
      <c r="E265" s="223"/>
      <c r="F265" s="348"/>
      <c r="G265" s="325"/>
      <c r="H265" s="127"/>
      <c r="I265" s="127"/>
      <c r="J265" s="127"/>
      <c r="K265" s="127"/>
      <c r="L265" s="127"/>
      <c r="M265" s="127"/>
      <c r="N265" s="127"/>
      <c r="O265" s="127"/>
      <c r="P265" s="127"/>
      <c r="Q265" s="127"/>
      <c r="R265" s="127"/>
      <c r="S265" s="127"/>
      <c r="T265" s="127"/>
      <c r="U265" s="127"/>
      <c r="V265" s="127"/>
      <c r="W265" s="127"/>
      <c r="X265" s="127"/>
      <c r="Y265" s="127"/>
      <c r="Z265" s="127"/>
      <c r="AA265" s="128"/>
      <c r="AB265" s="128"/>
      <c r="AC265" s="128"/>
      <c r="AD265" s="128"/>
      <c r="AE265" s="128"/>
      <c r="AF265" s="128"/>
      <c r="AG265" s="128"/>
      <c r="AH265" s="128"/>
      <c r="AI265" s="128"/>
      <c r="AJ265" s="128"/>
      <c r="AK265" s="128"/>
      <c r="AL265" s="128"/>
      <c r="AM265" s="128"/>
      <c r="AN265" s="128"/>
      <c r="AO265" s="130"/>
      <c r="AP265" s="130"/>
      <c r="AQ265" s="127"/>
      <c r="AR265" s="127"/>
      <c r="AS265" s="127"/>
      <c r="AT265" s="127"/>
      <c r="AU265" s="127"/>
      <c r="AV265" s="127"/>
      <c r="AW265" s="127"/>
      <c r="AX265" s="127"/>
      <c r="AY265" s="127"/>
      <c r="AZ265" s="127"/>
    </row>
    <row r="266" spans="1:52" s="112" customFormat="1" ht="144">
      <c r="A266" s="253" t="s">
        <v>341</v>
      </c>
      <c r="B266" s="254">
        <v>6</v>
      </c>
      <c r="C266" s="131"/>
      <c r="D266" s="316"/>
      <c r="E266" s="224"/>
      <c r="F266" s="348"/>
      <c r="G266" s="329"/>
      <c r="H266" s="127"/>
      <c r="I266" s="127"/>
      <c r="J266" s="127"/>
      <c r="K266" s="127"/>
      <c r="L266" s="127"/>
      <c r="M266" s="127"/>
      <c r="N266" s="127"/>
      <c r="O266" s="127"/>
      <c r="P266" s="127"/>
      <c r="Q266" s="127"/>
      <c r="R266" s="127"/>
      <c r="S266" s="127"/>
      <c r="T266" s="127"/>
      <c r="U266" s="127"/>
      <c r="V266" s="127"/>
      <c r="W266" s="127"/>
      <c r="X266" s="127"/>
      <c r="Y266" s="127"/>
      <c r="Z266" s="127"/>
      <c r="AA266" s="128"/>
      <c r="AB266" s="128"/>
      <c r="AC266" s="128"/>
      <c r="AD266" s="128"/>
      <c r="AE266" s="128"/>
      <c r="AF266" s="128"/>
      <c r="AG266" s="128"/>
      <c r="AH266" s="128"/>
      <c r="AI266" s="128"/>
      <c r="AJ266" s="128"/>
      <c r="AK266" s="128"/>
      <c r="AL266" s="128"/>
      <c r="AM266" s="128"/>
      <c r="AN266" s="128"/>
      <c r="AO266" s="130"/>
      <c r="AP266" s="130"/>
      <c r="AQ266" s="127"/>
      <c r="AR266" s="127"/>
      <c r="AS266" s="127"/>
      <c r="AT266" s="127"/>
      <c r="AU266" s="127"/>
      <c r="AV266" s="127"/>
      <c r="AW266" s="127"/>
      <c r="AX266" s="127"/>
      <c r="AY266" s="127"/>
      <c r="AZ266" s="127"/>
    </row>
    <row r="267" spans="1:52" s="112" customFormat="1" ht="96">
      <c r="A267" s="82" t="s">
        <v>372</v>
      </c>
      <c r="B267" s="144">
        <v>6</v>
      </c>
      <c r="C267" s="131"/>
      <c r="D267" s="307"/>
      <c r="E267" s="134"/>
      <c r="F267" s="348"/>
      <c r="G267" s="325"/>
      <c r="H267" s="127"/>
      <c r="I267" s="127"/>
      <c r="J267" s="127"/>
      <c r="K267" s="127"/>
      <c r="L267" s="127"/>
      <c r="M267" s="127"/>
      <c r="N267" s="127"/>
      <c r="O267" s="127"/>
      <c r="P267" s="127"/>
      <c r="Q267" s="127"/>
      <c r="R267" s="127"/>
      <c r="S267" s="127"/>
      <c r="T267" s="127"/>
      <c r="U267" s="127"/>
      <c r="V267" s="127"/>
      <c r="W267" s="127"/>
      <c r="X267" s="127"/>
      <c r="Y267" s="127"/>
      <c r="Z267" s="127"/>
      <c r="AA267" s="128"/>
      <c r="AB267" s="128"/>
      <c r="AC267" s="128"/>
      <c r="AD267" s="128"/>
      <c r="AE267" s="128"/>
      <c r="AF267" s="128"/>
      <c r="AG267" s="128"/>
      <c r="AH267" s="128"/>
      <c r="AI267" s="128"/>
      <c r="AJ267" s="128"/>
      <c r="AK267" s="128"/>
      <c r="AL267" s="128"/>
      <c r="AM267" s="128"/>
      <c r="AN267" s="128"/>
      <c r="AO267" s="130"/>
      <c r="AP267" s="130"/>
      <c r="AQ267" s="127"/>
      <c r="AR267" s="127"/>
      <c r="AS267" s="127"/>
      <c r="AT267" s="127"/>
      <c r="AU267" s="127"/>
      <c r="AV267" s="127"/>
      <c r="AW267" s="127"/>
      <c r="AX267" s="127"/>
      <c r="AY267" s="127"/>
      <c r="AZ267" s="127"/>
    </row>
    <row r="268" spans="1:52" s="112" customFormat="1" ht="28.5">
      <c r="A268" s="218" t="s">
        <v>322</v>
      </c>
      <c r="B268" s="199"/>
      <c r="C268" s="133"/>
      <c r="D268" s="307"/>
      <c r="E268" s="134"/>
      <c r="F268" s="348"/>
      <c r="G268" s="325"/>
      <c r="H268" s="127"/>
      <c r="I268" s="127"/>
      <c r="J268" s="127"/>
      <c r="K268" s="127"/>
      <c r="L268" s="127"/>
      <c r="M268" s="127"/>
      <c r="N268" s="127"/>
      <c r="O268" s="127"/>
      <c r="P268" s="127"/>
      <c r="Q268" s="127"/>
      <c r="R268" s="127"/>
      <c r="S268" s="127"/>
      <c r="T268" s="127"/>
      <c r="U268" s="127"/>
      <c r="V268" s="127"/>
      <c r="W268" s="127"/>
      <c r="X268" s="127"/>
      <c r="Y268" s="127"/>
      <c r="Z268" s="127"/>
      <c r="AA268" s="128"/>
      <c r="AB268" s="128"/>
      <c r="AC268" s="128"/>
      <c r="AD268" s="128"/>
      <c r="AE268" s="128"/>
      <c r="AF268" s="128"/>
      <c r="AG268" s="128"/>
      <c r="AH268" s="128"/>
      <c r="AI268" s="128"/>
      <c r="AJ268" s="128"/>
      <c r="AK268" s="128"/>
      <c r="AL268" s="128"/>
      <c r="AM268" s="128"/>
      <c r="AN268" s="128"/>
      <c r="AO268" s="130"/>
      <c r="AP268" s="130"/>
      <c r="AQ268" s="127"/>
      <c r="AR268" s="127"/>
      <c r="AS268" s="127"/>
      <c r="AT268" s="127"/>
      <c r="AU268" s="127"/>
      <c r="AV268" s="127"/>
      <c r="AW268" s="127"/>
      <c r="AX268" s="127"/>
      <c r="AY268" s="127"/>
      <c r="AZ268" s="127"/>
    </row>
    <row r="269" spans="1:52" s="112" customFormat="1" ht="108">
      <c r="A269" s="82" t="s">
        <v>331</v>
      </c>
      <c r="B269" s="148">
        <v>3</v>
      </c>
      <c r="C269" s="133"/>
      <c r="D269" s="307"/>
      <c r="E269" s="134"/>
      <c r="F269" s="348"/>
      <c r="G269" s="325"/>
      <c r="H269" s="127"/>
      <c r="I269" s="127"/>
      <c r="J269" s="127"/>
      <c r="K269" s="127"/>
      <c r="L269" s="127"/>
      <c r="M269" s="127"/>
      <c r="N269" s="127"/>
      <c r="O269" s="127"/>
      <c r="P269" s="127"/>
      <c r="Q269" s="127"/>
      <c r="R269" s="127"/>
      <c r="S269" s="127"/>
      <c r="T269" s="127"/>
      <c r="U269" s="127"/>
      <c r="V269" s="127"/>
      <c r="W269" s="127"/>
      <c r="X269" s="127"/>
      <c r="Y269" s="127"/>
      <c r="Z269" s="127"/>
      <c r="AA269" s="128"/>
      <c r="AB269" s="128"/>
      <c r="AC269" s="128"/>
      <c r="AD269" s="128"/>
      <c r="AE269" s="128"/>
      <c r="AF269" s="128"/>
      <c r="AG269" s="128"/>
      <c r="AH269" s="128"/>
      <c r="AI269" s="128"/>
      <c r="AJ269" s="128"/>
      <c r="AK269" s="128"/>
      <c r="AL269" s="128"/>
      <c r="AM269" s="128"/>
      <c r="AN269" s="128"/>
      <c r="AO269" s="130"/>
      <c r="AP269" s="130"/>
      <c r="AQ269" s="127"/>
      <c r="AR269" s="127"/>
      <c r="AS269" s="127"/>
      <c r="AT269" s="127"/>
      <c r="AU269" s="127"/>
      <c r="AV269" s="127"/>
      <c r="AW269" s="127"/>
      <c r="AX269" s="127"/>
      <c r="AY269" s="127"/>
      <c r="AZ269" s="127"/>
    </row>
    <row r="270" spans="1:52" s="112" customFormat="1" ht="24">
      <c r="A270" s="82" t="s">
        <v>332</v>
      </c>
      <c r="B270" s="148">
        <v>3</v>
      </c>
      <c r="C270" s="133"/>
      <c r="D270" s="307"/>
      <c r="E270" s="134"/>
      <c r="F270" s="348"/>
      <c r="G270" s="325"/>
      <c r="H270" s="127"/>
      <c r="I270" s="127"/>
      <c r="J270" s="127"/>
      <c r="K270" s="127"/>
      <c r="L270" s="127"/>
      <c r="M270" s="127"/>
      <c r="N270" s="127"/>
      <c r="O270" s="127"/>
      <c r="P270" s="127"/>
      <c r="Q270" s="127"/>
      <c r="R270" s="127"/>
      <c r="S270" s="127"/>
      <c r="T270" s="127"/>
      <c r="U270" s="127"/>
      <c r="V270" s="127"/>
      <c r="W270" s="127"/>
      <c r="X270" s="127"/>
      <c r="Y270" s="127"/>
      <c r="Z270" s="127"/>
      <c r="AA270" s="128"/>
      <c r="AB270" s="128"/>
      <c r="AC270" s="128"/>
      <c r="AD270" s="128"/>
      <c r="AE270" s="128"/>
      <c r="AF270" s="128"/>
      <c r="AG270" s="128"/>
      <c r="AH270" s="128"/>
      <c r="AI270" s="128"/>
      <c r="AJ270" s="128"/>
      <c r="AK270" s="128"/>
      <c r="AL270" s="128"/>
      <c r="AM270" s="128"/>
      <c r="AN270" s="128"/>
      <c r="AO270" s="130"/>
      <c r="AP270" s="130"/>
      <c r="AQ270" s="127"/>
      <c r="AR270" s="127"/>
      <c r="AS270" s="127"/>
      <c r="AT270" s="127"/>
      <c r="AU270" s="127"/>
      <c r="AV270" s="127"/>
      <c r="AW270" s="127"/>
      <c r="AX270" s="127"/>
      <c r="AY270" s="127"/>
      <c r="AZ270" s="127"/>
    </row>
    <row r="271" spans="1:52" s="112" customFormat="1" ht="24">
      <c r="A271" s="82" t="s">
        <v>333</v>
      </c>
      <c r="B271" s="148">
        <v>3</v>
      </c>
      <c r="C271" s="133"/>
      <c r="D271" s="307"/>
      <c r="E271" s="134"/>
      <c r="F271" s="348"/>
      <c r="G271" s="325"/>
      <c r="H271" s="127"/>
      <c r="I271" s="127"/>
      <c r="J271" s="127"/>
      <c r="K271" s="127"/>
      <c r="L271" s="127"/>
      <c r="M271" s="127"/>
      <c r="N271" s="127"/>
      <c r="O271" s="127"/>
      <c r="P271" s="127"/>
      <c r="Q271" s="127"/>
      <c r="R271" s="127"/>
      <c r="S271" s="127"/>
      <c r="T271" s="127"/>
      <c r="U271" s="127"/>
      <c r="V271" s="127"/>
      <c r="W271" s="127"/>
      <c r="X271" s="127"/>
      <c r="Y271" s="127"/>
      <c r="Z271" s="127"/>
      <c r="AA271" s="128"/>
      <c r="AB271" s="128"/>
      <c r="AC271" s="128"/>
      <c r="AD271" s="128"/>
      <c r="AE271" s="128"/>
      <c r="AF271" s="128"/>
      <c r="AG271" s="128"/>
      <c r="AH271" s="128"/>
      <c r="AI271" s="128"/>
      <c r="AJ271" s="128"/>
      <c r="AK271" s="128"/>
      <c r="AL271" s="128"/>
      <c r="AM271" s="128"/>
      <c r="AN271" s="128"/>
      <c r="AO271" s="130"/>
      <c r="AP271" s="130"/>
      <c r="AQ271" s="127"/>
      <c r="AR271" s="127"/>
      <c r="AS271" s="127"/>
      <c r="AT271" s="127"/>
      <c r="AU271" s="127"/>
      <c r="AV271" s="127"/>
      <c r="AW271" s="127"/>
      <c r="AX271" s="127"/>
      <c r="AY271" s="127"/>
      <c r="AZ271" s="127"/>
    </row>
    <row r="272" spans="1:52" s="112" customFormat="1" ht="36">
      <c r="A272" s="82" t="s">
        <v>334</v>
      </c>
      <c r="B272" s="148">
        <v>3</v>
      </c>
      <c r="C272" s="133"/>
      <c r="D272" s="307"/>
      <c r="E272" s="134"/>
      <c r="F272" s="348"/>
      <c r="G272" s="325"/>
      <c r="H272" s="127"/>
      <c r="I272" s="127"/>
      <c r="J272" s="127"/>
      <c r="K272" s="127"/>
      <c r="L272" s="127"/>
      <c r="M272" s="127"/>
      <c r="N272" s="127"/>
      <c r="O272" s="127"/>
      <c r="P272" s="127"/>
      <c r="Q272" s="127"/>
      <c r="R272" s="127"/>
      <c r="S272" s="127"/>
      <c r="T272" s="127"/>
      <c r="U272" s="127"/>
      <c r="V272" s="127"/>
      <c r="W272" s="127"/>
      <c r="X272" s="127"/>
      <c r="Y272" s="127"/>
      <c r="Z272" s="127"/>
      <c r="AA272" s="128"/>
      <c r="AB272" s="128"/>
      <c r="AC272" s="128"/>
      <c r="AD272" s="128"/>
      <c r="AE272" s="128"/>
      <c r="AF272" s="128"/>
      <c r="AG272" s="128"/>
      <c r="AH272" s="128"/>
      <c r="AI272" s="128"/>
      <c r="AJ272" s="128"/>
      <c r="AK272" s="128"/>
      <c r="AL272" s="128"/>
      <c r="AM272" s="128"/>
      <c r="AN272" s="128"/>
      <c r="AO272" s="130"/>
      <c r="AP272" s="130"/>
      <c r="AQ272" s="127"/>
      <c r="AR272" s="127"/>
      <c r="AS272" s="127"/>
      <c r="AT272" s="127"/>
      <c r="AU272" s="127"/>
      <c r="AV272" s="127"/>
      <c r="AW272" s="127"/>
      <c r="AX272" s="127"/>
      <c r="AY272" s="127"/>
      <c r="AZ272" s="127"/>
    </row>
    <row r="273" spans="1:52" s="112" customFormat="1" ht="24">
      <c r="A273" s="246" t="s">
        <v>335</v>
      </c>
      <c r="B273" s="148">
        <v>3</v>
      </c>
      <c r="C273" s="133"/>
      <c r="D273" s="307"/>
      <c r="E273" s="134"/>
      <c r="F273" s="348"/>
      <c r="G273" s="325"/>
      <c r="H273" s="127"/>
      <c r="I273" s="127"/>
      <c r="J273" s="127"/>
      <c r="K273" s="127"/>
      <c r="L273" s="127"/>
      <c r="M273" s="127"/>
      <c r="N273" s="127"/>
      <c r="O273" s="127"/>
      <c r="P273" s="127"/>
      <c r="Q273" s="127"/>
      <c r="R273" s="127"/>
      <c r="S273" s="127"/>
      <c r="T273" s="127"/>
      <c r="U273" s="127"/>
      <c r="V273" s="127"/>
      <c r="W273" s="127"/>
      <c r="X273" s="127"/>
      <c r="Y273" s="127"/>
      <c r="Z273" s="127"/>
      <c r="AA273" s="128"/>
      <c r="AB273" s="128"/>
      <c r="AC273" s="128"/>
      <c r="AD273" s="128"/>
      <c r="AE273" s="128"/>
      <c r="AF273" s="128"/>
      <c r="AG273" s="128"/>
      <c r="AH273" s="128"/>
      <c r="AI273" s="128"/>
      <c r="AJ273" s="128"/>
      <c r="AK273" s="128"/>
      <c r="AL273" s="128"/>
      <c r="AM273" s="128"/>
      <c r="AN273" s="128"/>
      <c r="AO273" s="130"/>
      <c r="AP273" s="130"/>
      <c r="AQ273" s="127"/>
      <c r="AR273" s="127"/>
      <c r="AS273" s="127"/>
      <c r="AT273" s="127"/>
      <c r="AU273" s="127"/>
      <c r="AV273" s="127"/>
      <c r="AW273" s="127"/>
      <c r="AX273" s="127"/>
      <c r="AY273" s="127"/>
      <c r="AZ273" s="127"/>
    </row>
    <row r="274" spans="1:52" s="112" customFormat="1" ht="60">
      <c r="A274" s="219" t="s">
        <v>336</v>
      </c>
      <c r="B274" s="148"/>
      <c r="C274" s="133"/>
      <c r="D274" s="307"/>
      <c r="E274" s="134"/>
      <c r="F274" s="348"/>
      <c r="G274" s="325"/>
      <c r="H274" s="127"/>
      <c r="I274" s="127"/>
      <c r="J274" s="127"/>
      <c r="K274" s="127"/>
      <c r="L274" s="127"/>
      <c r="M274" s="127"/>
      <c r="N274" s="127"/>
      <c r="O274" s="127"/>
      <c r="P274" s="127"/>
      <c r="Q274" s="127"/>
      <c r="R274" s="127"/>
      <c r="S274" s="127"/>
      <c r="T274" s="127"/>
      <c r="U274" s="127"/>
      <c r="V274" s="127"/>
      <c r="W274" s="127"/>
      <c r="X274" s="127"/>
      <c r="Y274" s="127"/>
      <c r="Z274" s="127"/>
      <c r="AA274" s="128"/>
      <c r="AB274" s="128"/>
      <c r="AC274" s="128"/>
      <c r="AD274" s="128"/>
      <c r="AE274" s="128"/>
      <c r="AF274" s="128"/>
      <c r="AG274" s="128"/>
      <c r="AH274" s="128"/>
      <c r="AI274" s="128"/>
      <c r="AJ274" s="128"/>
      <c r="AK274" s="128"/>
      <c r="AL274" s="128"/>
      <c r="AM274" s="128"/>
      <c r="AN274" s="128"/>
      <c r="AO274" s="130"/>
      <c r="AP274" s="130"/>
      <c r="AQ274" s="127"/>
      <c r="AR274" s="127"/>
      <c r="AS274" s="127"/>
      <c r="AT274" s="127"/>
      <c r="AU274" s="127"/>
      <c r="AV274" s="127"/>
      <c r="AW274" s="127"/>
      <c r="AX274" s="127"/>
      <c r="AY274" s="127"/>
      <c r="AZ274" s="127"/>
    </row>
    <row r="275" spans="1:52" s="112" customFormat="1" ht="72">
      <c r="A275" s="122" t="s">
        <v>345</v>
      </c>
      <c r="B275" s="147">
        <v>2</v>
      </c>
      <c r="C275" s="131"/>
      <c r="D275" s="307"/>
      <c r="E275" s="134"/>
      <c r="F275" s="348"/>
      <c r="G275" s="325"/>
      <c r="H275" s="127"/>
      <c r="I275" s="127"/>
      <c r="J275" s="127"/>
      <c r="K275" s="127"/>
      <c r="L275" s="127"/>
      <c r="M275" s="127"/>
      <c r="N275" s="127"/>
      <c r="O275" s="127"/>
      <c r="P275" s="127"/>
      <c r="Q275" s="127"/>
      <c r="R275" s="127"/>
      <c r="S275" s="127"/>
      <c r="T275" s="127"/>
      <c r="U275" s="127"/>
      <c r="V275" s="127"/>
      <c r="W275" s="127"/>
      <c r="X275" s="127"/>
      <c r="Y275" s="127"/>
      <c r="Z275" s="127"/>
      <c r="AA275" s="128"/>
      <c r="AB275" s="128"/>
      <c r="AC275" s="128"/>
      <c r="AD275" s="128"/>
      <c r="AE275" s="128"/>
      <c r="AF275" s="128"/>
      <c r="AG275" s="128"/>
      <c r="AH275" s="128"/>
      <c r="AI275" s="128"/>
      <c r="AJ275" s="128"/>
      <c r="AK275" s="128"/>
      <c r="AL275" s="128"/>
      <c r="AM275" s="128"/>
      <c r="AN275" s="128"/>
      <c r="AO275" s="130"/>
      <c r="AP275" s="130"/>
      <c r="AQ275" s="127"/>
      <c r="AR275" s="127"/>
      <c r="AS275" s="127"/>
      <c r="AT275" s="127"/>
      <c r="AU275" s="127"/>
      <c r="AV275" s="127"/>
      <c r="AW275" s="127"/>
      <c r="AX275" s="127"/>
      <c r="AY275" s="127"/>
      <c r="AZ275" s="127"/>
    </row>
    <row r="276" spans="1:52" s="112" customFormat="1" ht="36">
      <c r="A276" s="122" t="s">
        <v>377</v>
      </c>
      <c r="B276" s="147">
        <v>2</v>
      </c>
      <c r="C276" s="131"/>
      <c r="D276" s="307"/>
      <c r="E276" s="134"/>
      <c r="F276" s="348"/>
      <c r="G276" s="325"/>
      <c r="H276" s="127"/>
      <c r="I276" s="127"/>
      <c r="J276" s="127"/>
      <c r="K276" s="127"/>
      <c r="L276" s="127"/>
      <c r="M276" s="127"/>
      <c r="N276" s="127"/>
      <c r="O276" s="127"/>
      <c r="P276" s="127"/>
      <c r="Q276" s="127"/>
      <c r="R276" s="127"/>
      <c r="S276" s="127"/>
      <c r="T276" s="127"/>
      <c r="U276" s="127"/>
      <c r="V276" s="127"/>
      <c r="W276" s="127"/>
      <c r="X276" s="127"/>
      <c r="Y276" s="127"/>
      <c r="Z276" s="127"/>
      <c r="AA276" s="128"/>
      <c r="AB276" s="128"/>
      <c r="AC276" s="128"/>
      <c r="AD276" s="128"/>
      <c r="AE276" s="128"/>
      <c r="AF276" s="128"/>
      <c r="AG276" s="128"/>
      <c r="AH276" s="128"/>
      <c r="AI276" s="128"/>
      <c r="AJ276" s="128"/>
      <c r="AK276" s="128"/>
      <c r="AL276" s="128"/>
      <c r="AM276" s="128"/>
      <c r="AN276" s="128"/>
      <c r="AO276" s="130"/>
      <c r="AP276" s="130"/>
      <c r="AQ276" s="127"/>
      <c r="AR276" s="127"/>
      <c r="AS276" s="127"/>
      <c r="AT276" s="127"/>
      <c r="AU276" s="127"/>
      <c r="AV276" s="127"/>
      <c r="AW276" s="127"/>
      <c r="AX276" s="127"/>
      <c r="AY276" s="127"/>
      <c r="AZ276" s="127"/>
    </row>
    <row r="277" spans="1:52" s="112" customFormat="1" ht="120">
      <c r="A277" s="255" t="s">
        <v>378</v>
      </c>
      <c r="B277" s="257">
        <v>2</v>
      </c>
      <c r="C277" s="295"/>
      <c r="D277" s="322"/>
      <c r="E277" s="296"/>
      <c r="F277" s="354"/>
      <c r="G277" s="344"/>
      <c r="H277" s="127"/>
      <c r="I277" s="127"/>
      <c r="J277" s="127"/>
      <c r="K277" s="127"/>
      <c r="L277" s="127"/>
      <c r="M277" s="127"/>
      <c r="N277" s="127"/>
      <c r="O277" s="127"/>
      <c r="P277" s="127"/>
      <c r="Q277" s="127"/>
      <c r="R277" s="127"/>
      <c r="S277" s="127"/>
      <c r="T277" s="127"/>
      <c r="U277" s="127"/>
      <c r="V277" s="127"/>
      <c r="W277" s="127"/>
      <c r="X277" s="127"/>
      <c r="Y277" s="127"/>
      <c r="Z277" s="127"/>
      <c r="AA277" s="128"/>
      <c r="AB277" s="128"/>
      <c r="AC277" s="128"/>
      <c r="AD277" s="128"/>
      <c r="AE277" s="128"/>
      <c r="AF277" s="128"/>
      <c r="AG277" s="128"/>
      <c r="AH277" s="128"/>
      <c r="AI277" s="128"/>
      <c r="AJ277" s="128"/>
      <c r="AK277" s="128"/>
      <c r="AL277" s="128"/>
      <c r="AM277" s="128"/>
      <c r="AN277" s="128"/>
      <c r="AO277" s="130"/>
      <c r="AP277" s="130"/>
      <c r="AQ277" s="127"/>
      <c r="AR277" s="127"/>
      <c r="AS277" s="127"/>
      <c r="AT277" s="127"/>
      <c r="AU277" s="127"/>
      <c r="AV277" s="127"/>
      <c r="AW277" s="127"/>
      <c r="AX277" s="127"/>
      <c r="AY277" s="127"/>
      <c r="AZ277" s="127"/>
    </row>
    <row r="278" spans="1:52">
      <c r="C278" s="137"/>
      <c r="D278" s="137"/>
      <c r="E278" s="138"/>
      <c r="F278" s="355"/>
      <c r="G278" s="345"/>
      <c r="H278" s="127"/>
      <c r="I278" s="127"/>
      <c r="J278" s="127"/>
      <c r="K278" s="127"/>
      <c r="L278" s="127"/>
      <c r="M278" s="127"/>
      <c r="N278" s="127"/>
      <c r="O278" s="127"/>
      <c r="P278" s="127"/>
      <c r="Q278" s="127"/>
      <c r="R278" s="127"/>
      <c r="S278" s="127"/>
      <c r="T278" s="127"/>
      <c r="U278" s="127"/>
      <c r="V278" s="127"/>
      <c r="W278" s="127"/>
      <c r="X278" s="127"/>
      <c r="Y278" s="127"/>
      <c r="Z278" s="127"/>
      <c r="AA278" s="139"/>
      <c r="AB278" s="139"/>
      <c r="AC278" s="139"/>
      <c r="AD278" s="139"/>
      <c r="AE278" s="139"/>
      <c r="AF278" s="139"/>
      <c r="AG278" s="139"/>
      <c r="AH278" s="139"/>
      <c r="AI278" s="139"/>
      <c r="AJ278" s="139"/>
      <c r="AK278" s="139"/>
      <c r="AL278" s="139"/>
      <c r="AM278" s="139"/>
      <c r="AN278" s="139"/>
      <c r="AO278" s="140"/>
      <c r="AP278" s="140"/>
      <c r="AQ278" s="140"/>
      <c r="AR278" s="140"/>
      <c r="AS278" s="140"/>
      <c r="AT278" s="140"/>
      <c r="AU278" s="140"/>
      <c r="AV278" s="140"/>
      <c r="AW278" s="140"/>
      <c r="AX278" s="140"/>
      <c r="AY278" s="140"/>
      <c r="AZ278" s="140"/>
    </row>
    <row r="279" spans="1:52">
      <c r="C279" s="137"/>
      <c r="D279" s="137"/>
      <c r="E279" s="138"/>
      <c r="F279" s="355"/>
      <c r="G279" s="345"/>
      <c r="H279" s="127"/>
      <c r="I279" s="127"/>
      <c r="J279" s="127"/>
      <c r="K279" s="127"/>
      <c r="L279" s="127"/>
      <c r="M279" s="127"/>
      <c r="N279" s="127"/>
      <c r="O279" s="127"/>
      <c r="P279" s="127"/>
      <c r="Q279" s="127"/>
      <c r="R279" s="127"/>
      <c r="S279" s="127"/>
      <c r="T279" s="127"/>
      <c r="U279" s="127"/>
      <c r="V279" s="127"/>
      <c r="W279" s="127"/>
      <c r="X279" s="127"/>
      <c r="Y279" s="127"/>
      <c r="Z279" s="127"/>
      <c r="AA279" s="139"/>
      <c r="AB279" s="139"/>
      <c r="AC279" s="139"/>
      <c r="AD279" s="139"/>
      <c r="AE279" s="139"/>
      <c r="AF279" s="139"/>
      <c r="AG279" s="139"/>
      <c r="AH279" s="139"/>
      <c r="AI279" s="139"/>
      <c r="AJ279" s="139"/>
      <c r="AK279" s="139"/>
      <c r="AL279" s="139"/>
      <c r="AM279" s="139"/>
      <c r="AN279" s="139"/>
      <c r="AO279" s="141"/>
      <c r="AP279" s="141"/>
      <c r="AQ279" s="140"/>
      <c r="AR279" s="140"/>
      <c r="AS279" s="140"/>
      <c r="AT279" s="140"/>
      <c r="AU279" s="140"/>
      <c r="AV279" s="140"/>
      <c r="AW279" s="140"/>
      <c r="AX279" s="140"/>
      <c r="AY279" s="140"/>
      <c r="AZ279" s="140"/>
    </row>
  </sheetData>
  <sheetProtection algorithmName="SHA-512" hashValue="lAKhQcS0cB13xqDc8p+nuZ23/8tfTN/wRKq+Tt/X5ZEJo1fhAM3wh+eOWq/1GBO7MKTijIWI4raIIxm3zLxupw==" saltValue="GZQ2Ig9fiWT+kFP4ZUoi7Q==" spinCount="100000" sheet="1" objects="1" scenarios="1" formatColumns="0" sort="0" autoFilter="0"/>
  <autoFilter ref="A2:G277"/>
  <customSheetViews>
    <customSheetView guid="{7918981E-CC23-463A-892E-0C6055818021}" showGridLines="0" printArea="1" showAutoFilter="1" hiddenColumns="1">
      <selection activeCell="G1" sqref="G1"/>
      <rowBreaks count="1" manualBreakCount="1">
        <brk id="61" max="16383" man="1"/>
      </rowBreaks>
      <colBreaks count="1" manualBreakCount="1">
        <brk id="7"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A1:G261">
        <filterColumn colId="4" hiddenButton="1" showButton="0"/>
        <filterColumn colId="5" hiddenButton="1" showButton="0"/>
      </autoFilter>
    </customSheetView>
    <customSheetView guid="{E4AA2D9E-8D22-4EA1-A99B-E112FEE541E1}" scale="110" showGridLines="0" showAutoFilter="1" hiddenColumns="1">
      <selection activeCell="O207" sqref="O207"/>
      <rowBreaks count="1" manualBreakCount="1">
        <brk id="61"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261"/>
    </customSheetView>
    <customSheetView guid="{9BB45C5B-6A5F-4B98-8D16-C0C2935BCD85}" showGridLines="0" showAutoFilter="1" hiddenColumns="1">
      <selection activeCell="A257" sqref="A257"/>
      <rowBreaks count="1" manualBreakCount="1">
        <brk id="61"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1"/>
    </customSheetView>
    <customSheetView guid="{42AF8D0F-132E-4BC7-8682-EF8B74E55C81}" showGridLines="0" printArea="1" showAutoFilter="1" hiddenColumns="1">
      <selection activeCell="B2" sqref="B2"/>
      <rowBreaks count="1" manualBreakCount="1">
        <brk id="49"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1"/>
    </customSheetView>
    <customSheetView guid="{4D8806A1-D4F8-4D82-9B41-7AEF1C14655B}" showGridLines="0" showAutoFilter="1" hiddenColumns="1">
      <selection activeCell="A3" sqref="A3"/>
      <rowBreaks count="1" manualBreakCount="1">
        <brk id="49"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1"/>
    </customSheetView>
    <customSheetView guid="{31C4550C-6E26-4878-8D23-FB37881679D8}" showGridLines="0" showAutoFilter="1" hiddenColumns="1">
      <selection activeCell="A3" sqref="A3"/>
      <rowBreaks count="1" manualBreakCount="1">
        <brk id="49"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1"/>
    </customSheetView>
    <customSheetView guid="{92105224-40AA-407C-A4D8-DA77255BD086}" showGridLines="0" printArea="1" showAutoFilter="1" hiddenColumns="1">
      <selection activeCell="B2" sqref="B2"/>
      <rowBreaks count="1" manualBreakCount="1">
        <brk id="61"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261"/>
    </customSheetView>
    <customSheetView guid="{5118FE63-65F9-4D1E-A848-7B26E5B01EBD}" showGridLines="0" printArea="1" showAutoFilter="1" hiddenColumns="1">
      <selection activeCell="A206" sqref="A206"/>
      <rowBreaks count="1" manualBreakCount="1">
        <brk id="61"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261"/>
    </customSheetView>
    <customSheetView guid="{05CFFA2E-9E21-4401-92B8-311FFAFA2791}" showPageBreaks="1" showGridLines="0" printArea="1" showAutoFilter="1" hiddenColumns="1">
      <selection activeCell="C6" sqref="C6"/>
      <rowBreaks count="1" manualBreakCount="1">
        <brk id="61" max="16383" man="1"/>
      </rowBreaks>
      <colBreaks count="1" manualBreakCount="1">
        <brk id="7"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A1:G261">
        <filterColumn colId="4" hiddenButton="1" showButton="0"/>
        <filterColumn colId="5" hiddenButton="1" showButton="0"/>
      </autoFilter>
    </customSheetView>
  </customSheetViews>
  <mergeCells count="6">
    <mergeCell ref="A1:A2"/>
    <mergeCell ref="B1:B2"/>
    <mergeCell ref="C1:C2"/>
    <mergeCell ref="D1:D2"/>
    <mergeCell ref="AO122:AO123"/>
    <mergeCell ref="E1:G1"/>
  </mergeCells>
  <dataValidations count="3">
    <dataValidation allowBlank="1" showInputMessage="1" showErrorMessage="1" sqref="D30 D35"/>
    <dataValidation type="list" allowBlank="1" showInputMessage="1" showErrorMessage="1" sqref="C3:C277">
      <formula1>"Sí, No, N/C"</formula1>
    </dataValidation>
    <dataValidation type="list" allowBlank="1" showInputMessage="1" showErrorMessage="1" sqref="E3:E277">
      <formula1>"Planificación, Implementación en curso, Implementado pero no validado"</formula1>
    </dataValidation>
  </dataValidations>
  <pageMargins left="0.23622047244094491" right="0.23622047244094491" top="0.74803149606299213" bottom="0.74803149606299213" header="0.31496062992125984" footer="0.31496062992125984"/>
  <pageSetup scale="66" orientation="portrait" r:id="rId1"/>
  <headerFooter>
    <oddHeader>&amp;C&amp;14Prioritized Approach Milestones for PCI DSS v.3.2</oddHeader>
    <oddFooter>&amp;L&amp;9PCI Security Standards Council®&amp;C&amp;9&amp;P&amp;R&amp;9PCI SSC Prioritized Approach for PCI DSS v.3.2 - May 2016</oddFooter>
  </headerFooter>
  <rowBreaks count="1" manualBreakCount="1">
    <brk id="44" max="16383" man="1"/>
  </rowBreaks>
  <colBreaks count="1" manualBreakCount="1">
    <brk id="7"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Validation'!$A$2:$A$4</xm:f>
          </x14:formula1>
          <xm:sqref>C3:C277</xm:sqref>
        </x14:dataValidation>
        <x14:dataValidation type="list" allowBlank="1" showInputMessage="1" showErrorMessage="1">
          <x14:formula1>
            <xm:f>'Data Validation'!$C$2:$C$4</xm:f>
          </x14:formula1>
          <xm:sqref>E3:E277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8"/>
  <sheetViews>
    <sheetView workbookViewId="0">
      <pane ySplit="1" topLeftCell="A2" activePane="bottomLeft" state="frozen"/>
      <selection pane="bottomLeft" activeCell="P18" sqref="P18"/>
    </sheetView>
  </sheetViews>
  <sheetFormatPr defaultColWidth="9.140625" defaultRowHeight="15"/>
  <cols>
    <col min="1" max="6" width="4.28515625" style="91" bestFit="1" customWidth="1"/>
    <col min="7" max="7" width="7.7109375" style="91" bestFit="1" customWidth="1"/>
    <col min="8" max="13" width="8.85546875" style="91" bestFit="1" customWidth="1"/>
    <col min="14" max="14" width="7.7109375" style="91" bestFit="1" customWidth="1"/>
    <col min="15" max="15" width="3" style="91" customWidth="1"/>
    <col min="16" max="16" width="26.7109375" style="92" bestFit="1" customWidth="1"/>
    <col min="17" max="17" width="26.7109375" style="93" bestFit="1" customWidth="1"/>
    <col min="18" max="20" width="23.140625" style="93" bestFit="1" customWidth="1"/>
    <col min="21" max="21" width="26.7109375" style="93" bestFit="1" customWidth="1"/>
    <col min="22" max="23" width="20.140625" style="94" bestFit="1" customWidth="1"/>
    <col min="24" max="27" width="20.140625" style="95" bestFit="1" customWidth="1"/>
    <col min="28" max="33" width="24.28515625" style="95" bestFit="1" customWidth="1"/>
    <col min="34" max="39" width="27.28515625" style="11" customWidth="1"/>
    <col min="40" max="40" width="9.140625" style="11" customWidth="1"/>
    <col min="41" max="16384" width="9.140625" style="11"/>
  </cols>
  <sheetData>
    <row r="1" spans="1:33" ht="30">
      <c r="A1" s="268" t="s">
        <v>13</v>
      </c>
      <c r="B1" s="269" t="s">
        <v>14</v>
      </c>
      <c r="C1" s="270" t="s">
        <v>15</v>
      </c>
      <c r="D1" s="271" t="s">
        <v>16</v>
      </c>
      <c r="E1" s="272" t="s">
        <v>17</v>
      </c>
      <c r="F1" s="273" t="s">
        <v>18</v>
      </c>
      <c r="G1" s="274" t="s">
        <v>19</v>
      </c>
      <c r="H1" s="166" t="s">
        <v>106</v>
      </c>
      <c r="I1" s="166" t="s">
        <v>107</v>
      </c>
      <c r="J1" s="166" t="s">
        <v>108</v>
      </c>
      <c r="K1" s="166" t="s">
        <v>109</v>
      </c>
      <c r="L1" s="166" t="s">
        <v>110</v>
      </c>
      <c r="M1" s="167" t="s">
        <v>111</v>
      </c>
      <c r="N1" s="167" t="s">
        <v>19</v>
      </c>
      <c r="O1" s="167"/>
      <c r="P1" s="168" t="s">
        <v>81</v>
      </c>
      <c r="Q1" s="169" t="s">
        <v>82</v>
      </c>
      <c r="R1" s="169" t="s">
        <v>83</v>
      </c>
      <c r="S1" s="169" t="s">
        <v>84</v>
      </c>
      <c r="T1" s="169" t="s">
        <v>85</v>
      </c>
      <c r="U1" s="169" t="s">
        <v>86</v>
      </c>
      <c r="V1" s="170"/>
      <c r="W1" s="170"/>
      <c r="X1" s="171"/>
      <c r="Y1" s="171"/>
      <c r="Z1" s="171"/>
      <c r="AA1" s="171"/>
      <c r="AB1" s="171"/>
      <c r="AC1" s="171"/>
      <c r="AD1" s="171"/>
      <c r="AE1" s="171"/>
      <c r="AF1" s="171"/>
      <c r="AG1" s="171"/>
    </row>
    <row r="2" spans="1:33" ht="45">
      <c r="A2" s="64"/>
      <c r="B2" s="64"/>
      <c r="C2" s="64"/>
      <c r="D2" s="64"/>
      <c r="E2" s="64"/>
      <c r="F2" s="64"/>
      <c r="G2" s="64"/>
      <c r="H2" s="64"/>
      <c r="I2" s="64"/>
      <c r="J2" s="64"/>
      <c r="K2" s="64"/>
      <c r="L2" s="64"/>
      <c r="M2" s="275"/>
      <c r="N2" s="275"/>
      <c r="O2" s="267"/>
      <c r="P2" s="65" t="s">
        <v>87</v>
      </c>
      <c r="Q2" s="66" t="s">
        <v>88</v>
      </c>
      <c r="R2" s="66" t="s">
        <v>89</v>
      </c>
      <c r="S2" s="66" t="s">
        <v>90</v>
      </c>
      <c r="T2" s="66" t="s">
        <v>91</v>
      </c>
      <c r="U2" s="67" t="s">
        <v>92</v>
      </c>
      <c r="V2" s="68" t="s">
        <v>398</v>
      </c>
      <c r="W2" s="68" t="s">
        <v>399</v>
      </c>
      <c r="X2" s="68" t="s">
        <v>400</v>
      </c>
      <c r="Y2" s="68" t="s">
        <v>401</v>
      </c>
      <c r="Z2" s="68" t="s">
        <v>402</v>
      </c>
      <c r="AA2" s="68" t="s">
        <v>403</v>
      </c>
      <c r="AB2" s="68" t="s">
        <v>93</v>
      </c>
      <c r="AC2" s="68" t="s">
        <v>94</v>
      </c>
      <c r="AD2" s="68" t="s">
        <v>95</v>
      </c>
      <c r="AE2" s="68" t="s">
        <v>96</v>
      </c>
      <c r="AF2" s="68" t="s">
        <v>97</v>
      </c>
      <c r="AG2" s="68" t="s">
        <v>98</v>
      </c>
    </row>
    <row r="3" spans="1:33">
      <c r="A3" s="64"/>
      <c r="B3" s="64"/>
      <c r="C3" s="64"/>
      <c r="D3" s="64"/>
      <c r="E3" s="64"/>
      <c r="F3" s="64"/>
      <c r="G3" s="64"/>
      <c r="H3" s="64"/>
      <c r="I3" s="64"/>
      <c r="J3" s="64"/>
      <c r="K3" s="64"/>
      <c r="L3" s="64"/>
      <c r="M3" s="262"/>
      <c r="N3" s="262"/>
      <c r="O3" s="267"/>
      <c r="P3" s="70"/>
      <c r="Q3" s="71"/>
      <c r="R3" s="71"/>
      <c r="S3" s="71"/>
      <c r="T3" s="71"/>
      <c r="U3" s="72"/>
      <c r="V3" s="73"/>
      <c r="W3" s="73"/>
      <c r="X3" s="73"/>
      <c r="Y3" s="73"/>
      <c r="Z3" s="73"/>
      <c r="AA3" s="73"/>
      <c r="AB3" s="73"/>
      <c r="AC3" s="73"/>
      <c r="AD3" s="73"/>
      <c r="AE3" s="73"/>
      <c r="AF3" s="73"/>
      <c r="AG3" s="74"/>
    </row>
    <row r="4" spans="1:33">
      <c r="A4" s="85">
        <f>COUNTIFS('Hitos de enfoque priorizado'!B4,"1",'Hitos de enfoque priorizado'!C4,"Sí")</f>
        <v>0</v>
      </c>
      <c r="B4" s="90">
        <f>COUNTIFS('Hitos de enfoque priorizado'!B4,"2",'Hitos de enfoque priorizado'!C4,"Sí")</f>
        <v>0</v>
      </c>
      <c r="C4" s="86">
        <f>COUNTIFS('Hitos de enfoque priorizado'!B4,"3",'Hitos de enfoque priorizado'!C4,"Sí")</f>
        <v>0</v>
      </c>
      <c r="D4" s="87">
        <f>COUNTIFS('Hitos de enfoque priorizado'!B4,"4",'Hitos de enfoque priorizado'!C4,"Sí")</f>
        <v>0</v>
      </c>
      <c r="E4" s="88">
        <f>COUNTIFS('Hitos de enfoque priorizado'!B4,"5",'Hitos de enfoque priorizado'!C4,"Sí")</f>
        <v>0</v>
      </c>
      <c r="F4" s="89">
        <f>COUNTIFS('Hitos de enfoque priorizado'!B4,"6",'Hitos de enfoque priorizado'!C4,"Sí")</f>
        <v>0</v>
      </c>
      <c r="G4" s="276">
        <f t="shared" ref="G4:G36" si="0">SUM(A4:F4)</f>
        <v>0</v>
      </c>
      <c r="H4" s="172">
        <f>COUNTIFS('Hitos de enfoque priorizado'!B4,"1",'Hitos de enfoque priorizado'!C4,"N/C")</f>
        <v>0</v>
      </c>
      <c r="I4" s="172">
        <f>COUNTIFS('Hitos de enfoque priorizado'!B4,"2",'Hitos de enfoque priorizado'!C4,"N/C")</f>
        <v>0</v>
      </c>
      <c r="J4" s="172">
        <f>COUNTIFS('Hitos de enfoque priorizado'!B4,"3",'Hitos de enfoque priorizado'!C4,"N/C")</f>
        <v>0</v>
      </c>
      <c r="K4" s="172">
        <f>COUNTIFS('Hitos de enfoque priorizado'!B4,"4",'Hitos de enfoque priorizado'!C4,"N/C")</f>
        <v>0</v>
      </c>
      <c r="L4" s="172">
        <f>COUNTIFS('Hitos de enfoque priorizado'!B4,"5",'Hitos de enfoque priorizado'!C4,"N/C")</f>
        <v>0</v>
      </c>
      <c r="M4" s="172">
        <f>COUNTIFS('Hitos de enfoque priorizado'!B4,"6",'Hitos de enfoque priorizado'!C4,"N/C")</f>
        <v>0</v>
      </c>
      <c r="N4" s="262">
        <f t="shared" ref="N4:N67" si="1">SUM(H4:M4)</f>
        <v>0</v>
      </c>
      <c r="O4" s="281"/>
      <c r="P4" s="75" t="str">
        <f>IF('Hitos de enfoque priorizado'!$B4=1,'Hitos de enfoque priorizado'!$F4,"")</f>
        <v/>
      </c>
      <c r="Q4" s="75" t="str">
        <f>IF('Hitos de enfoque priorizado'!$B4=2,'Hitos de enfoque priorizado'!$F4,"")</f>
        <v/>
      </c>
      <c r="R4" s="75" t="str">
        <f>IF('Hitos de enfoque priorizado'!$B4=3,'Hitos de enfoque priorizado'!$F4,"")</f>
        <v/>
      </c>
      <c r="S4" s="75" t="str">
        <f>IF('Hitos de enfoque priorizado'!$B4=4,'Hitos de enfoque priorizado'!$F4,"")</f>
        <v/>
      </c>
      <c r="T4" s="75" t="str">
        <f>IF('Hitos de enfoque priorizado'!$B4=5,'Hitos de enfoque priorizado'!$F4,"")</f>
        <v/>
      </c>
      <c r="U4" s="76" t="str">
        <f>IF('Hitos de enfoque priorizado'!$B4=6,'Hitos de enfoque priorizado'!$F4,"")</f>
        <v/>
      </c>
      <c r="V4" s="77" t="str">
        <f>IF(AND('Hitos de enfoque priorizado'!C4="Sí",'Hitos de enfoque priorizado'!F4=""),"CORRECT",IF('Hitos de enfoque priorizado'!C4="No","CORRECT",IF('Hitos de enfoque priorizado'!B4=1,"ERROR 1","N/C")))</f>
        <v>N/C</v>
      </c>
      <c r="W4" s="77" t="str">
        <f>IF(AND('Hitos de enfoque priorizado'!C4="Sí",'Hitos de enfoque priorizado'!F4=""),"CORRECT",IF('Hitos de enfoque priorizado'!C4="No","CORRECT",IF('Hitos de enfoque priorizado'!B4=2,"ERROR 1","N/C")))</f>
        <v>N/C</v>
      </c>
      <c r="X4" s="77" t="str">
        <f>IF(AND('Hitos de enfoque priorizado'!C4="Sí",'Hitos de enfoque priorizado'!F4=""),"CORRECT",IF('Hitos de enfoque priorizado'!C4="No","CORRECT",IF('Hitos de enfoque priorizado'!B4=3,"ERROR 1","N/C")))</f>
        <v>N/C</v>
      </c>
      <c r="Y4" s="77" t="str">
        <f>IF(AND('Hitos de enfoque priorizado'!C4="Sí",'Hitos de enfoque priorizado'!F4=""),"CORRECT",IF('Hitos de enfoque priorizado'!C4="No","CORRECT",IF('Hitos de enfoque priorizado'!B4=4,"ERROR 1","N/C")))</f>
        <v>N/C</v>
      </c>
      <c r="Z4" s="77" t="str">
        <f>IF(AND('Hitos de enfoque priorizado'!C4="Sí",'Hitos de enfoque priorizado'!F4=""),"CORRECT",IF('Hitos de enfoque priorizado'!C4="No","CORRECT",IF('Hitos de enfoque priorizado'!B4=5,"ERROR 1","N/C")))</f>
        <v>N/C</v>
      </c>
      <c r="AA4" s="77" t="str">
        <f>IF(AND('Hitos de enfoque priorizado'!C4="Sí",'Hitos de enfoque priorizado'!F4=""),"CORRECT",IF('Hitos de enfoque priorizado'!C4="No","CORRECT",IF('Hitos de enfoque priorizado'!B4=6,"ERROR 1","N/C")))</f>
        <v>N/C</v>
      </c>
      <c r="AB4" s="69" t="str">
        <f>IF(AND('Hitos de enfoque priorizado'!C4="No",'Hitos de enfoque priorizado'!F4=""),IF('Hitos de enfoque priorizado'!B4=1,"ERROR 2","N/C"),"CORRECT")</f>
        <v>CORRECT</v>
      </c>
      <c r="AC4" s="69" t="str">
        <f>IF(AND('Hitos de enfoque priorizado'!C4="No",'Hitos de enfoque priorizado'!F4=""),IF('Hitos de enfoque priorizado'!B4=2,"ERROR 2","N/C"),"CORRECT")</f>
        <v>CORRECT</v>
      </c>
      <c r="AD4" s="69" t="str">
        <f>IF(AND('Hitos de enfoque priorizado'!C4="No",'Hitos de enfoque priorizado'!F4=""),IF('Hitos de enfoque priorizado'!B4=3,"ERROR 2","N/C"),"CORRECT")</f>
        <v>CORRECT</v>
      </c>
      <c r="AE4" s="69" t="str">
        <f>IF(AND('Hitos de enfoque priorizado'!C4="No",'Hitos de enfoque priorizado'!F4=""),IF('Hitos de enfoque priorizado'!B4=4,"ERROR 2","N/C"),"CORRECT")</f>
        <v>CORRECT</v>
      </c>
      <c r="AF4" s="69" t="str">
        <f>IF(AND('Hitos de enfoque priorizado'!C4="No",'Hitos de enfoque priorizado'!F4=""),IF('Hitos de enfoque priorizado'!B4=5,"ERROR 2","N/C"),"CORRECT")</f>
        <v>CORRECT</v>
      </c>
      <c r="AG4" s="78" t="str">
        <f>IF(AND('Hitos de enfoque priorizado'!C4="No",'Hitos de enfoque priorizado'!F4=""),IF('Hitos de enfoque priorizado'!B4=6,"ERROR 2","N/C"),"CORRECT")</f>
        <v>CORRECT</v>
      </c>
    </row>
    <row r="5" spans="1:33">
      <c r="A5" s="85">
        <f>COUNTIFS('Hitos de enfoque priorizado'!B5,"1",'Hitos de enfoque priorizado'!C5,"Sí")</f>
        <v>0</v>
      </c>
      <c r="B5" s="90">
        <f>COUNTIFS('Hitos de enfoque priorizado'!B5,"2",'Hitos de enfoque priorizado'!C5,"Sí")</f>
        <v>0</v>
      </c>
      <c r="C5" s="86">
        <f>COUNTIFS('Hitos de enfoque priorizado'!B5,"3",'Hitos de enfoque priorizado'!C5,"Sí")</f>
        <v>0</v>
      </c>
      <c r="D5" s="87">
        <f>COUNTIFS('Hitos de enfoque priorizado'!B5,"4",'Hitos de enfoque priorizado'!C5,"Sí")</f>
        <v>0</v>
      </c>
      <c r="E5" s="88">
        <f>COUNTIFS('Hitos de enfoque priorizado'!B5,"5",'Hitos de enfoque priorizado'!C5,"Sí")</f>
        <v>0</v>
      </c>
      <c r="F5" s="89">
        <f>COUNTIFS('Hitos de enfoque priorizado'!B5,"6",'Hitos de enfoque priorizado'!C5,"Sí")</f>
        <v>0</v>
      </c>
      <c r="G5" s="276">
        <f t="shared" si="0"/>
        <v>0</v>
      </c>
      <c r="H5" s="172">
        <f>COUNTIFS('Hitos de enfoque priorizado'!B5,"1",'Hitos de enfoque priorizado'!C5,"N/C")</f>
        <v>0</v>
      </c>
      <c r="I5" s="172">
        <f>COUNTIFS('Hitos de enfoque priorizado'!B5,"2",'Hitos de enfoque priorizado'!C5,"N/C")</f>
        <v>0</v>
      </c>
      <c r="J5" s="172">
        <f>COUNTIFS('Hitos de enfoque priorizado'!B5,"3",'Hitos de enfoque priorizado'!C5,"N/C")</f>
        <v>0</v>
      </c>
      <c r="K5" s="172">
        <f>COUNTIFS('Hitos de enfoque priorizado'!B5,"4",'Hitos de enfoque priorizado'!C5,"N/C")</f>
        <v>0</v>
      </c>
      <c r="L5" s="172">
        <f>COUNTIFS('Hitos de enfoque priorizado'!B5,"5",'Hitos de enfoque priorizado'!C5,"N/C")</f>
        <v>0</v>
      </c>
      <c r="M5" s="172">
        <f>COUNTIFS('Hitos de enfoque priorizado'!B5,"6",'Hitos de enfoque priorizado'!C5,"N/C")</f>
        <v>0</v>
      </c>
      <c r="N5" s="262">
        <f t="shared" si="1"/>
        <v>0</v>
      </c>
      <c r="O5" s="281"/>
      <c r="P5" s="75" t="str">
        <f>IF('Hitos de enfoque priorizado'!$B5=1,'Hitos de enfoque priorizado'!$F5,"")</f>
        <v/>
      </c>
      <c r="Q5" s="75" t="str">
        <f>IF('Hitos de enfoque priorizado'!$B5=2,'Hitos de enfoque priorizado'!$F5,"")</f>
        <v/>
      </c>
      <c r="R5" s="75" t="str">
        <f>IF('Hitos de enfoque priorizado'!$B5=3,'Hitos de enfoque priorizado'!$F5,"")</f>
        <v/>
      </c>
      <c r="S5" s="75" t="str">
        <f>IF('Hitos de enfoque priorizado'!$B5=4,'Hitos de enfoque priorizado'!$F5,"")</f>
        <v/>
      </c>
      <c r="T5" s="75" t="str">
        <f>IF('Hitos de enfoque priorizado'!$B5=5,'Hitos de enfoque priorizado'!$F5,"")</f>
        <v/>
      </c>
      <c r="U5" s="76">
        <f>IF('Hitos de enfoque priorizado'!$B5=6,'Hitos de enfoque priorizado'!$F5,"")</f>
        <v>0</v>
      </c>
      <c r="V5" s="77" t="str">
        <f>IF(AND('Hitos de enfoque priorizado'!C5="Sí",'Hitos de enfoque priorizado'!F5=""),"CORRECT",IF('Hitos de enfoque priorizado'!C5="No","CORRECT",IF('Hitos de enfoque priorizado'!B5=1,"ERROR 1","N/C")))</f>
        <v>N/C</v>
      </c>
      <c r="W5" s="77" t="str">
        <f>IF(AND('Hitos de enfoque priorizado'!C5="Sí",'Hitos de enfoque priorizado'!F5=""),"CORRECT",IF('Hitos de enfoque priorizado'!C5="No","CORRECT",IF('Hitos de enfoque priorizado'!B5=2,"ERROR 1","N/C")))</f>
        <v>N/C</v>
      </c>
      <c r="X5" s="77" t="str">
        <f>IF(AND('Hitos de enfoque priorizado'!C5="Sí",'Hitos de enfoque priorizado'!F5=""),"CORRECT",IF('Hitos de enfoque priorizado'!C5="No","CORRECT",IF('Hitos de enfoque priorizado'!B5=3,"ERROR 1","N/C")))</f>
        <v>N/C</v>
      </c>
      <c r="Y5" s="77" t="str">
        <f>IF(AND('Hitos de enfoque priorizado'!C5="Sí",'Hitos de enfoque priorizado'!F5=""),"CORRECT",IF('Hitos de enfoque priorizado'!C5="No","CORRECT",IF('Hitos de enfoque priorizado'!B5=4,"ERROR 1","N/C")))</f>
        <v>N/C</v>
      </c>
      <c r="Z5" s="77" t="str">
        <f>IF(AND('Hitos de enfoque priorizado'!C5="Sí",'Hitos de enfoque priorizado'!F5=""),"CORRECT",IF('Hitos de enfoque priorizado'!C5="No","CORRECT",IF('Hitos de enfoque priorizado'!B5=5,"ERROR 1","N/C")))</f>
        <v>N/C</v>
      </c>
      <c r="AA5" s="77" t="str">
        <f>IF(AND('Hitos de enfoque priorizado'!C5="Sí",'Hitos de enfoque priorizado'!F5=""),"CORRECT",IF('Hitos de enfoque priorizado'!C5="No","CORRECT",IF('Hitos de enfoque priorizado'!B5=6,"ERROR 1","N/C")))</f>
        <v>ERROR 1</v>
      </c>
      <c r="AB5" s="69" t="str">
        <f>IF(AND('Hitos de enfoque priorizado'!C5="No",'Hitos de enfoque priorizado'!F5=""),IF('Hitos de enfoque priorizado'!B5=1,"ERROR 2","N/C"),"CORRECT")</f>
        <v>CORRECT</v>
      </c>
      <c r="AC5" s="69" t="str">
        <f>IF(AND('Hitos de enfoque priorizado'!C5="No",'Hitos de enfoque priorizado'!F5=""),IF('Hitos de enfoque priorizado'!B5=2,"ERROR 2","N/C"),"CORRECT")</f>
        <v>CORRECT</v>
      </c>
      <c r="AD5" s="69" t="str">
        <f>IF(AND('Hitos de enfoque priorizado'!C5="No",'Hitos de enfoque priorizado'!F5=""),IF('Hitos de enfoque priorizado'!B5=3,"ERROR 2","N/C"),"CORRECT")</f>
        <v>CORRECT</v>
      </c>
      <c r="AE5" s="69" t="str">
        <f>IF(AND('Hitos de enfoque priorizado'!C5="No",'Hitos de enfoque priorizado'!F5=""),IF('Hitos de enfoque priorizado'!B5=4,"ERROR 2","N/C"),"CORRECT")</f>
        <v>CORRECT</v>
      </c>
      <c r="AF5" s="69" t="str">
        <f>IF(AND('Hitos de enfoque priorizado'!C5="No",'Hitos de enfoque priorizado'!F5=""),IF('Hitos de enfoque priorizado'!B5=5,"ERROR 2","N/C"),"CORRECT")</f>
        <v>CORRECT</v>
      </c>
      <c r="AG5" s="78" t="str">
        <f>IF(AND('Hitos de enfoque priorizado'!C5="No",'Hitos de enfoque priorizado'!F5=""),IF('Hitos de enfoque priorizado'!B5=6,"ERROR 2","N/C"),"CORRECT")</f>
        <v>CORRECT</v>
      </c>
    </row>
    <row r="6" spans="1:33">
      <c r="A6" s="85">
        <f>COUNTIFS('Hitos de enfoque priorizado'!B6,"1",'Hitos de enfoque priorizado'!C6,"Sí")</f>
        <v>0</v>
      </c>
      <c r="B6" s="90">
        <f>COUNTIFS('Hitos de enfoque priorizado'!B6,"2",'Hitos de enfoque priorizado'!C6,"Sí")</f>
        <v>0</v>
      </c>
      <c r="C6" s="86">
        <f>COUNTIFS('Hitos de enfoque priorizado'!B6,"3",'Hitos de enfoque priorizado'!C6,"Sí")</f>
        <v>0</v>
      </c>
      <c r="D6" s="87">
        <f>COUNTIFS('Hitos de enfoque priorizado'!B6,"4",'Hitos de enfoque priorizado'!C6,"Sí")</f>
        <v>0</v>
      </c>
      <c r="E6" s="88">
        <f>COUNTIFS('Hitos de enfoque priorizado'!B6,"5",'Hitos de enfoque priorizado'!C6,"Sí")</f>
        <v>0</v>
      </c>
      <c r="F6" s="89">
        <f>COUNTIFS('Hitos de enfoque priorizado'!B6,"6",'Hitos de enfoque priorizado'!C6,"Sí")</f>
        <v>0</v>
      </c>
      <c r="G6" s="276">
        <f t="shared" si="0"/>
        <v>0</v>
      </c>
      <c r="H6" s="172">
        <f>COUNTIFS('Hitos de enfoque priorizado'!B6,"1",'Hitos de enfoque priorizado'!C6,"N/C")</f>
        <v>0</v>
      </c>
      <c r="I6" s="172">
        <f>COUNTIFS('Hitos de enfoque priorizado'!B6,"2",'Hitos de enfoque priorizado'!C6,"N/C")</f>
        <v>0</v>
      </c>
      <c r="J6" s="172">
        <f>COUNTIFS('Hitos de enfoque priorizado'!B6,"3",'Hitos de enfoque priorizado'!C6,"N/C")</f>
        <v>0</v>
      </c>
      <c r="K6" s="172">
        <f>COUNTIFS('Hitos de enfoque priorizado'!B6,"4",'Hitos de enfoque priorizado'!C6,"N/C")</f>
        <v>0</v>
      </c>
      <c r="L6" s="172">
        <f>COUNTIFS('Hitos de enfoque priorizado'!B6,"5",'Hitos de enfoque priorizado'!C6,"N/C")</f>
        <v>0</v>
      </c>
      <c r="M6" s="172">
        <f>COUNTIFS('Hitos de enfoque priorizado'!B6,"6",'Hitos de enfoque priorizado'!C6,"N/C")</f>
        <v>0</v>
      </c>
      <c r="N6" s="262">
        <f t="shared" si="1"/>
        <v>0</v>
      </c>
      <c r="O6" s="281"/>
      <c r="P6" s="75">
        <f>IF('Hitos de enfoque priorizado'!$B6=1,'Hitos de enfoque priorizado'!$F6,"")</f>
        <v>0</v>
      </c>
      <c r="Q6" s="75" t="str">
        <f>IF('Hitos de enfoque priorizado'!$B6=2,'Hitos de enfoque priorizado'!$F6,"")</f>
        <v/>
      </c>
      <c r="R6" s="75" t="str">
        <f>IF('Hitos de enfoque priorizado'!$B6=3,'Hitos de enfoque priorizado'!$F6,"")</f>
        <v/>
      </c>
      <c r="S6" s="75" t="str">
        <f>IF('Hitos de enfoque priorizado'!$B6=4,'Hitos de enfoque priorizado'!$F6,"")</f>
        <v/>
      </c>
      <c r="T6" s="75" t="str">
        <f>IF('Hitos de enfoque priorizado'!$B6=5,'Hitos de enfoque priorizado'!$F6,"")</f>
        <v/>
      </c>
      <c r="U6" s="76" t="str">
        <f>IF('Hitos de enfoque priorizado'!$B6=6,'Hitos de enfoque priorizado'!$F6,"")</f>
        <v/>
      </c>
      <c r="V6" s="77" t="str">
        <f>IF(AND('Hitos de enfoque priorizado'!C6="Sí",'Hitos de enfoque priorizado'!F6=""),"CORRECT",IF('Hitos de enfoque priorizado'!C6="No","CORRECT",IF('Hitos de enfoque priorizado'!B6=1,"ERROR 1","N/C")))</f>
        <v>ERROR 1</v>
      </c>
      <c r="W6" s="77" t="str">
        <f>IF(AND('Hitos de enfoque priorizado'!C6="Sí",'Hitos de enfoque priorizado'!F6=""),"CORRECT",IF('Hitos de enfoque priorizado'!C6="No","CORRECT",IF('Hitos de enfoque priorizado'!B6=2,"ERROR 1","N/C")))</f>
        <v>N/C</v>
      </c>
      <c r="X6" s="77" t="str">
        <f>IF(AND('Hitos de enfoque priorizado'!C6="Sí",'Hitos de enfoque priorizado'!F6=""),"CORRECT",IF('Hitos de enfoque priorizado'!C6="No","CORRECT",IF('Hitos de enfoque priorizado'!B6=3,"ERROR 1","N/C")))</f>
        <v>N/C</v>
      </c>
      <c r="Y6" s="77" t="str">
        <f>IF(AND('Hitos de enfoque priorizado'!C6="Sí",'Hitos de enfoque priorizado'!F6=""),"CORRECT",IF('Hitos de enfoque priorizado'!C6="No","CORRECT",IF('Hitos de enfoque priorizado'!B6=4,"ERROR 1","N/C")))</f>
        <v>N/C</v>
      </c>
      <c r="Z6" s="77" t="str">
        <f>IF(AND('Hitos de enfoque priorizado'!C6="Sí",'Hitos de enfoque priorizado'!F6=""),"CORRECT",IF('Hitos de enfoque priorizado'!C6="No","CORRECT",IF('Hitos de enfoque priorizado'!B6=5,"ERROR 1","N/C")))</f>
        <v>N/C</v>
      </c>
      <c r="AA6" s="77" t="str">
        <f>IF(AND('Hitos de enfoque priorizado'!C6="Sí",'Hitos de enfoque priorizado'!F6=""),"CORRECT",IF('Hitos de enfoque priorizado'!C6="No","CORRECT",IF('Hitos de enfoque priorizado'!B6=6,"ERROR 1","N/C")))</f>
        <v>N/C</v>
      </c>
      <c r="AB6" s="69" t="str">
        <f>IF(AND('Hitos de enfoque priorizado'!C6="No",'Hitos de enfoque priorizado'!F6=""),IF('Hitos de enfoque priorizado'!B6=1,"ERROR 2","N/C"),"CORRECT")</f>
        <v>CORRECT</v>
      </c>
      <c r="AC6" s="69" t="str">
        <f>IF(AND('Hitos de enfoque priorizado'!C6="No",'Hitos de enfoque priorizado'!F6=""),IF('Hitos de enfoque priorizado'!B6=2,"ERROR 2","N/C"),"CORRECT")</f>
        <v>CORRECT</v>
      </c>
      <c r="AD6" s="69" t="str">
        <f>IF(AND('Hitos de enfoque priorizado'!C6="No",'Hitos de enfoque priorizado'!F6=""),IF('Hitos de enfoque priorizado'!B6=3,"ERROR 2","N/C"),"CORRECT")</f>
        <v>CORRECT</v>
      </c>
      <c r="AE6" s="69" t="str">
        <f>IF(AND('Hitos de enfoque priorizado'!C6="No",'Hitos de enfoque priorizado'!F6=""),IF('Hitos de enfoque priorizado'!B6=4,"ERROR 2","N/C"),"CORRECT")</f>
        <v>CORRECT</v>
      </c>
      <c r="AF6" s="69" t="str">
        <f>IF(AND('Hitos de enfoque priorizado'!C6="No",'Hitos de enfoque priorizado'!F6=""),IF('Hitos de enfoque priorizado'!B6=5,"ERROR 2","N/C"),"CORRECT")</f>
        <v>CORRECT</v>
      </c>
      <c r="AG6" s="78" t="str">
        <f>IF(AND('Hitos de enfoque priorizado'!C6="No",'Hitos de enfoque priorizado'!F6=""),IF('Hitos de enfoque priorizado'!B6=6,"ERROR 2","N/C"),"CORRECT")</f>
        <v>CORRECT</v>
      </c>
    </row>
    <row r="7" spans="1:33">
      <c r="A7" s="85">
        <f>COUNTIFS('Hitos de enfoque priorizado'!B7,"1",'Hitos de enfoque priorizado'!C7,"Sí")</f>
        <v>0</v>
      </c>
      <c r="B7" s="90">
        <f>COUNTIFS('Hitos de enfoque priorizado'!B7,"2",'Hitos de enfoque priorizado'!C7,"Sí")</f>
        <v>0</v>
      </c>
      <c r="C7" s="86">
        <f>COUNTIFS('Hitos de enfoque priorizado'!B7,"3",'Hitos de enfoque priorizado'!C7,"Sí")</f>
        <v>0</v>
      </c>
      <c r="D7" s="87">
        <f>COUNTIFS('Hitos de enfoque priorizado'!B7,"4",'Hitos de enfoque priorizado'!C7,"Sí")</f>
        <v>0</v>
      </c>
      <c r="E7" s="88">
        <f>COUNTIFS('Hitos de enfoque priorizado'!B7,"5",'Hitos de enfoque priorizado'!C7,"Sí")</f>
        <v>0</v>
      </c>
      <c r="F7" s="89">
        <f>COUNTIFS('Hitos de enfoque priorizado'!B7,"6",'Hitos de enfoque priorizado'!C7,"Sí")</f>
        <v>0</v>
      </c>
      <c r="G7" s="276">
        <f t="shared" si="0"/>
        <v>0</v>
      </c>
      <c r="H7" s="172">
        <f>COUNTIFS('Hitos de enfoque priorizado'!B7,"1",'Hitos de enfoque priorizado'!C7,"N/C")</f>
        <v>0</v>
      </c>
      <c r="I7" s="172">
        <f>COUNTIFS('Hitos de enfoque priorizado'!B7,"2",'Hitos de enfoque priorizado'!C7,"N/C")</f>
        <v>0</v>
      </c>
      <c r="J7" s="172">
        <f>COUNTIFS('Hitos de enfoque priorizado'!B7,"3",'Hitos de enfoque priorizado'!C7,"N/C")</f>
        <v>0</v>
      </c>
      <c r="K7" s="172">
        <f>COUNTIFS('Hitos de enfoque priorizado'!B7,"4",'Hitos de enfoque priorizado'!C7,"N/C")</f>
        <v>0</v>
      </c>
      <c r="L7" s="172">
        <f>COUNTIFS('Hitos de enfoque priorizado'!B7,"5",'Hitos de enfoque priorizado'!C7,"N/C")</f>
        <v>0</v>
      </c>
      <c r="M7" s="172">
        <f>COUNTIFS('Hitos de enfoque priorizado'!B7,"6",'Hitos de enfoque priorizado'!C7,"N/C")</f>
        <v>0</v>
      </c>
      <c r="N7" s="262">
        <f t="shared" si="1"/>
        <v>0</v>
      </c>
      <c r="O7" s="281"/>
      <c r="P7" s="75">
        <f>IF('Hitos de enfoque priorizado'!$B7=1,'Hitos de enfoque priorizado'!$F7,"")</f>
        <v>0</v>
      </c>
      <c r="Q7" s="75" t="str">
        <f>IF('Hitos de enfoque priorizado'!$B7=2,'Hitos de enfoque priorizado'!$F7,"")</f>
        <v/>
      </c>
      <c r="R7" s="75" t="str">
        <f>IF('Hitos de enfoque priorizado'!$B7=3,'Hitos de enfoque priorizado'!$F7,"")</f>
        <v/>
      </c>
      <c r="S7" s="75" t="str">
        <f>IF('Hitos de enfoque priorizado'!$B7=4,'Hitos de enfoque priorizado'!$F7,"")</f>
        <v/>
      </c>
      <c r="T7" s="75" t="str">
        <f>IF('Hitos de enfoque priorizado'!$B7=5,'Hitos de enfoque priorizado'!$F7,"")</f>
        <v/>
      </c>
      <c r="U7" s="76" t="str">
        <f>IF('Hitos de enfoque priorizado'!$B7=6,'Hitos de enfoque priorizado'!$F7,"")</f>
        <v/>
      </c>
      <c r="V7" s="77" t="str">
        <f>IF(AND('Hitos de enfoque priorizado'!C7="Sí",'Hitos de enfoque priorizado'!F7=""),"CORRECT",IF('Hitos de enfoque priorizado'!C7="No","CORRECT",IF('Hitos de enfoque priorizado'!B7=1,"ERROR 1","N/C")))</f>
        <v>ERROR 1</v>
      </c>
      <c r="W7" s="77" t="str">
        <f>IF(AND('Hitos de enfoque priorizado'!C7="Sí",'Hitos de enfoque priorizado'!F7=""),"CORRECT",IF('Hitos de enfoque priorizado'!C7="No","CORRECT",IF('Hitos de enfoque priorizado'!B7=2,"ERROR 1","N/C")))</f>
        <v>N/C</v>
      </c>
      <c r="X7" s="77" t="str">
        <f>IF(AND('Hitos de enfoque priorizado'!C7="Sí",'Hitos de enfoque priorizado'!F7=""),"CORRECT",IF('Hitos de enfoque priorizado'!C7="No","CORRECT",IF('Hitos de enfoque priorizado'!B7=3,"ERROR 1","N/C")))</f>
        <v>N/C</v>
      </c>
      <c r="Y7" s="77" t="str">
        <f>IF(AND('Hitos de enfoque priorizado'!C7="Sí",'Hitos de enfoque priorizado'!F7=""),"CORRECT",IF('Hitos de enfoque priorizado'!C7="No","CORRECT",IF('Hitos de enfoque priorizado'!B7=4,"ERROR 1","N/C")))</f>
        <v>N/C</v>
      </c>
      <c r="Z7" s="77" t="str">
        <f>IF(AND('Hitos de enfoque priorizado'!C7="Sí",'Hitos de enfoque priorizado'!F7=""),"CORRECT",IF('Hitos de enfoque priorizado'!C7="No","CORRECT",IF('Hitos de enfoque priorizado'!B7=5,"ERROR 1","N/C")))</f>
        <v>N/C</v>
      </c>
      <c r="AA7" s="77" t="str">
        <f>IF(AND('Hitos de enfoque priorizado'!C7="Sí",'Hitos de enfoque priorizado'!F7=""),"CORRECT",IF('Hitos de enfoque priorizado'!C7="No","CORRECT",IF('Hitos de enfoque priorizado'!B7=6,"ERROR 1","N/C")))</f>
        <v>N/C</v>
      </c>
      <c r="AB7" s="69" t="str">
        <f>IF(AND('Hitos de enfoque priorizado'!C7="No",'Hitos de enfoque priorizado'!F7=""),IF('Hitos de enfoque priorizado'!B7=1,"ERROR 2","N/C"),"CORRECT")</f>
        <v>CORRECT</v>
      </c>
      <c r="AC7" s="69" t="str">
        <f>IF(AND('Hitos de enfoque priorizado'!C7="No",'Hitos de enfoque priorizado'!F7=""),IF('Hitos de enfoque priorizado'!B7=2,"ERROR 2","N/C"),"CORRECT")</f>
        <v>CORRECT</v>
      </c>
      <c r="AD7" s="69" t="str">
        <f>IF(AND('Hitos de enfoque priorizado'!C7="No",'Hitos de enfoque priorizado'!F7=""),IF('Hitos de enfoque priorizado'!B7=3,"ERROR 2","N/C"),"CORRECT")</f>
        <v>CORRECT</v>
      </c>
      <c r="AE7" s="69" t="str">
        <f>IF(AND('Hitos de enfoque priorizado'!C7="No",'Hitos de enfoque priorizado'!F7=""),IF('Hitos de enfoque priorizado'!B7=4,"ERROR 2","N/C"),"CORRECT")</f>
        <v>CORRECT</v>
      </c>
      <c r="AF7" s="69" t="str">
        <f>IF(AND('Hitos de enfoque priorizado'!C7="No",'Hitos de enfoque priorizado'!F7=""),IF('Hitos de enfoque priorizado'!B7=5,"ERROR 2","N/C"),"CORRECT")</f>
        <v>CORRECT</v>
      </c>
      <c r="AG7" s="78" t="str">
        <f>IF(AND('Hitos de enfoque priorizado'!C7="No",'Hitos de enfoque priorizado'!F7=""),IF('Hitos de enfoque priorizado'!B7=6,"ERROR 2","N/C"),"CORRECT")</f>
        <v>CORRECT</v>
      </c>
    </row>
    <row r="8" spans="1:33">
      <c r="A8" s="85">
        <f>COUNTIFS('Hitos de enfoque priorizado'!B8,"1",'Hitos de enfoque priorizado'!C8,"Sí")</f>
        <v>0</v>
      </c>
      <c r="B8" s="90">
        <f>COUNTIFS('Hitos de enfoque priorizado'!B8,"2",'Hitos de enfoque priorizado'!C8,"Sí")</f>
        <v>0</v>
      </c>
      <c r="C8" s="86">
        <f>COUNTIFS('Hitos de enfoque priorizado'!B8,"3",'Hitos de enfoque priorizado'!C8,"Sí")</f>
        <v>0</v>
      </c>
      <c r="D8" s="87">
        <f>COUNTIFS('Hitos de enfoque priorizado'!B8,"4",'Hitos de enfoque priorizado'!C8,"Sí")</f>
        <v>0</v>
      </c>
      <c r="E8" s="88">
        <f>COUNTIFS('Hitos de enfoque priorizado'!B8,"5",'Hitos de enfoque priorizado'!C8,"Sí")</f>
        <v>0</v>
      </c>
      <c r="F8" s="89">
        <f>COUNTIFS('Hitos de enfoque priorizado'!B8,"6",'Hitos de enfoque priorizado'!C8,"Sí")</f>
        <v>0</v>
      </c>
      <c r="G8" s="276">
        <f t="shared" si="0"/>
        <v>0</v>
      </c>
      <c r="H8" s="172">
        <f>COUNTIFS('Hitos de enfoque priorizado'!B8,"1",'Hitos de enfoque priorizado'!C8,"N/C")</f>
        <v>0</v>
      </c>
      <c r="I8" s="172">
        <f>COUNTIFS('Hitos de enfoque priorizado'!B8,"2",'Hitos de enfoque priorizado'!C8,"N/C")</f>
        <v>0</v>
      </c>
      <c r="J8" s="172">
        <f>COUNTIFS('Hitos de enfoque priorizado'!B8,"3",'Hitos de enfoque priorizado'!C8,"N/C")</f>
        <v>0</v>
      </c>
      <c r="K8" s="172">
        <f>COUNTIFS('Hitos de enfoque priorizado'!B8,"4",'Hitos de enfoque priorizado'!C8,"N/C")</f>
        <v>0</v>
      </c>
      <c r="L8" s="172">
        <f>COUNTIFS('Hitos de enfoque priorizado'!B8,"5",'Hitos de enfoque priorizado'!C8,"N/C")</f>
        <v>0</v>
      </c>
      <c r="M8" s="172">
        <f>COUNTIFS('Hitos de enfoque priorizado'!B8,"6",'Hitos de enfoque priorizado'!C8,"N/C")</f>
        <v>0</v>
      </c>
      <c r="N8" s="262">
        <f t="shared" si="1"/>
        <v>0</v>
      </c>
      <c r="O8" s="281"/>
      <c r="P8" s="75" t="str">
        <f>IF('Hitos de enfoque priorizado'!$B8=1,'Hitos de enfoque priorizado'!$F8,"")</f>
        <v/>
      </c>
      <c r="Q8" s="75">
        <f>IF('Hitos de enfoque priorizado'!$B8=2,'Hitos de enfoque priorizado'!$F8,"")</f>
        <v>0</v>
      </c>
      <c r="R8" s="75" t="str">
        <f>IF('Hitos de enfoque priorizado'!$B8=3,'Hitos de enfoque priorizado'!$F8,"")</f>
        <v/>
      </c>
      <c r="S8" s="75" t="str">
        <f>IF('Hitos de enfoque priorizado'!$B8=4,'Hitos de enfoque priorizado'!$F8,"")</f>
        <v/>
      </c>
      <c r="T8" s="75" t="str">
        <f>IF('Hitos de enfoque priorizado'!$B8=5,'Hitos de enfoque priorizado'!$F8,"")</f>
        <v/>
      </c>
      <c r="U8" s="76" t="str">
        <f>IF('Hitos de enfoque priorizado'!$B8=6,'Hitos de enfoque priorizado'!$F8,"")</f>
        <v/>
      </c>
      <c r="V8" s="77" t="str">
        <f>IF(AND('Hitos de enfoque priorizado'!C8="Sí",'Hitos de enfoque priorizado'!F8=""),"CORRECT",IF('Hitos de enfoque priorizado'!C8="No","CORRECT",IF('Hitos de enfoque priorizado'!B8=1,"ERROR 1","N/C")))</f>
        <v>N/C</v>
      </c>
      <c r="W8" s="77" t="str">
        <f>IF(AND('Hitos de enfoque priorizado'!C8="Sí",'Hitos de enfoque priorizado'!F8=""),"CORRECT",IF('Hitos de enfoque priorizado'!C8="No","CORRECT",IF('Hitos de enfoque priorizado'!B8=2,"ERROR 1","N/C")))</f>
        <v>ERROR 1</v>
      </c>
      <c r="X8" s="77" t="str">
        <f>IF(AND('Hitos de enfoque priorizado'!C8="Sí",'Hitos de enfoque priorizado'!F8=""),"CORRECT",IF('Hitos de enfoque priorizado'!C8="No","CORRECT",IF('Hitos de enfoque priorizado'!B8=3,"ERROR 1","N/C")))</f>
        <v>N/C</v>
      </c>
      <c r="Y8" s="77" t="str">
        <f>IF(AND('Hitos de enfoque priorizado'!C8="Sí",'Hitos de enfoque priorizado'!F8=""),"CORRECT",IF('Hitos de enfoque priorizado'!C8="No","CORRECT",IF('Hitos de enfoque priorizado'!B8=4,"ERROR 1","N/C")))</f>
        <v>N/C</v>
      </c>
      <c r="Z8" s="77" t="str">
        <f>IF(AND('Hitos de enfoque priorizado'!C8="Sí",'Hitos de enfoque priorizado'!F8=""),"CORRECT",IF('Hitos de enfoque priorizado'!C8="No","CORRECT",IF('Hitos de enfoque priorizado'!B8=5,"ERROR 1","N/C")))</f>
        <v>N/C</v>
      </c>
      <c r="AA8" s="77" t="str">
        <f>IF(AND('Hitos de enfoque priorizado'!C8="Sí",'Hitos de enfoque priorizado'!F8=""),"CORRECT",IF('Hitos de enfoque priorizado'!C8="No","CORRECT",IF('Hitos de enfoque priorizado'!B8=6,"ERROR 1","N/C")))</f>
        <v>N/C</v>
      </c>
      <c r="AB8" s="69" t="str">
        <f>IF(AND('Hitos de enfoque priorizado'!C8="No",'Hitos de enfoque priorizado'!F8=""),IF('Hitos de enfoque priorizado'!B8=1,"ERROR 2","N/C"),"CORRECT")</f>
        <v>CORRECT</v>
      </c>
      <c r="AC8" s="69" t="str">
        <f>IF(AND('Hitos de enfoque priorizado'!C8="No",'Hitos de enfoque priorizado'!F8=""),IF('Hitos de enfoque priorizado'!B8=2,"ERROR 2","N/C"),"CORRECT")</f>
        <v>CORRECT</v>
      </c>
      <c r="AD8" s="69" t="str">
        <f>IF(AND('Hitos de enfoque priorizado'!C8="No",'Hitos de enfoque priorizado'!F8=""),IF('Hitos de enfoque priorizado'!B8=3,"ERROR 2","N/C"),"CORRECT")</f>
        <v>CORRECT</v>
      </c>
      <c r="AE8" s="69" t="str">
        <f>IF(AND('Hitos de enfoque priorizado'!C8="No",'Hitos de enfoque priorizado'!F8=""),IF('Hitos de enfoque priorizado'!B8=4,"ERROR 2","N/C"),"CORRECT")</f>
        <v>CORRECT</v>
      </c>
      <c r="AF8" s="69" t="str">
        <f>IF(AND('Hitos de enfoque priorizado'!C8="No",'Hitos de enfoque priorizado'!F8=""),IF('Hitos de enfoque priorizado'!B8=5,"ERROR 2","N/C"),"CORRECT")</f>
        <v>CORRECT</v>
      </c>
      <c r="AG8" s="78" t="str">
        <f>IF(AND('Hitos de enfoque priorizado'!C8="No",'Hitos de enfoque priorizado'!F8=""),IF('Hitos de enfoque priorizado'!B8=6,"ERROR 2","N/C"),"CORRECT")</f>
        <v>CORRECT</v>
      </c>
    </row>
    <row r="9" spans="1:33">
      <c r="A9" s="85">
        <f>COUNTIFS('Hitos de enfoque priorizado'!B9,"1",'Hitos de enfoque priorizado'!C9,"Sí")</f>
        <v>0</v>
      </c>
      <c r="B9" s="90">
        <f>COUNTIFS('Hitos de enfoque priorizado'!B9,"2",'Hitos de enfoque priorizado'!C9,"Sí")</f>
        <v>0</v>
      </c>
      <c r="C9" s="86">
        <f>COUNTIFS('Hitos de enfoque priorizado'!B9,"3",'Hitos de enfoque priorizado'!C9,"Sí")</f>
        <v>0</v>
      </c>
      <c r="D9" s="87">
        <f>COUNTIFS('Hitos de enfoque priorizado'!B9,"4",'Hitos de enfoque priorizado'!C9,"Sí")</f>
        <v>0</v>
      </c>
      <c r="E9" s="88">
        <f>COUNTIFS('Hitos de enfoque priorizado'!B9,"5",'Hitos de enfoque priorizado'!C9,"Sí")</f>
        <v>0</v>
      </c>
      <c r="F9" s="89">
        <f>COUNTIFS('Hitos de enfoque priorizado'!B9,"6",'Hitos de enfoque priorizado'!C9,"Sí")</f>
        <v>0</v>
      </c>
      <c r="G9" s="276">
        <f t="shared" si="0"/>
        <v>0</v>
      </c>
      <c r="H9" s="172">
        <f>COUNTIFS('Hitos de enfoque priorizado'!B9,"1",'Hitos de enfoque priorizado'!C9,"N/C")</f>
        <v>0</v>
      </c>
      <c r="I9" s="172">
        <f>COUNTIFS('Hitos de enfoque priorizado'!B9,"2",'Hitos de enfoque priorizado'!C9,"N/C")</f>
        <v>0</v>
      </c>
      <c r="J9" s="172">
        <f>COUNTIFS('Hitos de enfoque priorizado'!B9,"3",'Hitos de enfoque priorizado'!C9,"N/C")</f>
        <v>0</v>
      </c>
      <c r="K9" s="172">
        <f>COUNTIFS('Hitos de enfoque priorizado'!B9,"4",'Hitos de enfoque priorizado'!C9,"N/C")</f>
        <v>0</v>
      </c>
      <c r="L9" s="172">
        <f>COUNTIFS('Hitos de enfoque priorizado'!B9,"5",'Hitos de enfoque priorizado'!C9,"N/C")</f>
        <v>0</v>
      </c>
      <c r="M9" s="172">
        <f>COUNTIFS('Hitos de enfoque priorizado'!B9,"6",'Hitos de enfoque priorizado'!C9,"N/C")</f>
        <v>0</v>
      </c>
      <c r="N9" s="262">
        <f t="shared" si="1"/>
        <v>0</v>
      </c>
      <c r="O9" s="281"/>
      <c r="P9" s="75" t="str">
        <f>IF('Hitos de enfoque priorizado'!$B9=1,'Hitos de enfoque priorizado'!$F9,"")</f>
        <v/>
      </c>
      <c r="Q9" s="75" t="str">
        <f>IF('Hitos de enfoque priorizado'!$B9=2,'Hitos de enfoque priorizado'!$F9,"")</f>
        <v/>
      </c>
      <c r="R9" s="75" t="str">
        <f>IF('Hitos de enfoque priorizado'!$B9=3,'Hitos de enfoque priorizado'!$F9,"")</f>
        <v/>
      </c>
      <c r="S9" s="75" t="str">
        <f>IF('Hitos de enfoque priorizado'!$B9=4,'Hitos de enfoque priorizado'!$F9,"")</f>
        <v/>
      </c>
      <c r="T9" s="75" t="str">
        <f>IF('Hitos de enfoque priorizado'!$B9=5,'Hitos de enfoque priorizado'!$F9,"")</f>
        <v/>
      </c>
      <c r="U9" s="76">
        <f>IF('Hitos de enfoque priorizado'!$B9=6,'Hitos de enfoque priorizado'!$F9,"")</f>
        <v>0</v>
      </c>
      <c r="V9" s="77" t="str">
        <f>IF(AND('Hitos de enfoque priorizado'!C9="Sí",'Hitos de enfoque priorizado'!F9=""),"CORRECT",IF('Hitos de enfoque priorizado'!C9="No","CORRECT",IF('Hitos de enfoque priorizado'!B9=1,"ERROR 1","N/C")))</f>
        <v>N/C</v>
      </c>
      <c r="W9" s="77" t="str">
        <f>IF(AND('Hitos de enfoque priorizado'!C9="Sí",'Hitos de enfoque priorizado'!F9=""),"CORRECT",IF('Hitos de enfoque priorizado'!C9="No","CORRECT",IF('Hitos de enfoque priorizado'!B9=2,"ERROR 1","N/C")))</f>
        <v>N/C</v>
      </c>
      <c r="X9" s="77" t="str">
        <f>IF(AND('Hitos de enfoque priorizado'!C9="Sí",'Hitos de enfoque priorizado'!F9=""),"CORRECT",IF('Hitos de enfoque priorizado'!C9="No","CORRECT",IF('Hitos de enfoque priorizado'!B9=3,"ERROR 1","N/C")))</f>
        <v>N/C</v>
      </c>
      <c r="Y9" s="77" t="str">
        <f>IF(AND('Hitos de enfoque priorizado'!C9="Sí",'Hitos de enfoque priorizado'!F9=""),"CORRECT",IF('Hitos de enfoque priorizado'!C9="No","CORRECT",IF('Hitos de enfoque priorizado'!B9=4,"ERROR 1","N/C")))</f>
        <v>N/C</v>
      </c>
      <c r="Z9" s="77" t="str">
        <f>IF(AND('Hitos de enfoque priorizado'!C9="Sí",'Hitos de enfoque priorizado'!F9=""),"CORRECT",IF('Hitos de enfoque priorizado'!C9="No","CORRECT",IF('Hitos de enfoque priorizado'!B9=5,"ERROR 1","N/C")))</f>
        <v>N/C</v>
      </c>
      <c r="AA9" s="77" t="str">
        <f>IF(AND('Hitos de enfoque priorizado'!C9="Sí",'Hitos de enfoque priorizado'!F9=""),"CORRECT",IF('Hitos de enfoque priorizado'!C9="No","CORRECT",IF('Hitos de enfoque priorizado'!B9=6,"ERROR 1","N/C")))</f>
        <v>ERROR 1</v>
      </c>
      <c r="AB9" s="69" t="str">
        <f>IF(AND('Hitos de enfoque priorizado'!C9="No",'Hitos de enfoque priorizado'!F9=""),IF('Hitos de enfoque priorizado'!B9=1,"ERROR 2","N/C"),"CORRECT")</f>
        <v>CORRECT</v>
      </c>
      <c r="AC9" s="69" t="str">
        <f>IF(AND('Hitos de enfoque priorizado'!C9="No",'Hitos de enfoque priorizado'!F9=""),IF('Hitos de enfoque priorizado'!B9=2,"ERROR 2","N/C"),"CORRECT")</f>
        <v>CORRECT</v>
      </c>
      <c r="AD9" s="69" t="str">
        <f>IF(AND('Hitos de enfoque priorizado'!C9="No",'Hitos de enfoque priorizado'!F9=""),IF('Hitos de enfoque priorizado'!B9=3,"ERROR 2","N/C"),"CORRECT")</f>
        <v>CORRECT</v>
      </c>
      <c r="AE9" s="69" t="str">
        <f>IF(AND('Hitos de enfoque priorizado'!C9="No",'Hitos de enfoque priorizado'!F9=""),IF('Hitos de enfoque priorizado'!B9=4,"ERROR 2","N/C"),"CORRECT")</f>
        <v>CORRECT</v>
      </c>
      <c r="AF9" s="69" t="str">
        <f>IF(AND('Hitos de enfoque priorizado'!C9="No",'Hitos de enfoque priorizado'!F9=""),IF('Hitos de enfoque priorizado'!B9=5,"ERROR 2","N/C"),"CORRECT")</f>
        <v>CORRECT</v>
      </c>
      <c r="AG9" s="78" t="str">
        <f>IF(AND('Hitos de enfoque priorizado'!C9="No",'Hitos de enfoque priorizado'!F9=""),IF('Hitos de enfoque priorizado'!B9=6,"ERROR 2","N/C"),"CORRECT")</f>
        <v>CORRECT</v>
      </c>
    </row>
    <row r="10" spans="1:33">
      <c r="A10" s="85">
        <f>COUNTIFS('Hitos de enfoque priorizado'!B10,"1",'Hitos de enfoque priorizado'!C10,"Sí")</f>
        <v>0</v>
      </c>
      <c r="B10" s="90">
        <f>COUNTIFS('Hitos de enfoque priorizado'!B10,"2",'Hitos de enfoque priorizado'!C10,"Sí")</f>
        <v>0</v>
      </c>
      <c r="C10" s="86">
        <f>COUNTIFS('Hitos de enfoque priorizado'!B10,"3",'Hitos de enfoque priorizado'!C10,"Sí")</f>
        <v>0</v>
      </c>
      <c r="D10" s="87">
        <f>COUNTIFS('Hitos de enfoque priorizado'!B10,"4",'Hitos de enfoque priorizado'!C10,"Sí")</f>
        <v>0</v>
      </c>
      <c r="E10" s="88">
        <f>COUNTIFS('Hitos de enfoque priorizado'!B10,"5",'Hitos de enfoque priorizado'!C10,"Sí")</f>
        <v>0</v>
      </c>
      <c r="F10" s="89">
        <f>COUNTIFS('Hitos de enfoque priorizado'!B10,"6",'Hitos de enfoque priorizado'!C10,"Sí")</f>
        <v>0</v>
      </c>
      <c r="G10" s="276">
        <f t="shared" si="0"/>
        <v>0</v>
      </c>
      <c r="H10" s="172">
        <f>COUNTIFS('Hitos de enfoque priorizado'!B10,"1",'Hitos de enfoque priorizado'!C10,"N/C")</f>
        <v>0</v>
      </c>
      <c r="I10" s="172">
        <f>COUNTIFS('Hitos de enfoque priorizado'!B10,"2",'Hitos de enfoque priorizado'!C10,"N/C")</f>
        <v>0</v>
      </c>
      <c r="J10" s="172">
        <f>COUNTIFS('Hitos de enfoque priorizado'!B10,"3",'Hitos de enfoque priorizado'!C10,"N/C")</f>
        <v>0</v>
      </c>
      <c r="K10" s="172">
        <f>COUNTIFS('Hitos de enfoque priorizado'!B10,"4",'Hitos de enfoque priorizado'!C10,"N/C")</f>
        <v>0</v>
      </c>
      <c r="L10" s="172">
        <f>COUNTIFS('Hitos de enfoque priorizado'!B10,"5",'Hitos de enfoque priorizado'!C10,"N/C")</f>
        <v>0</v>
      </c>
      <c r="M10" s="172">
        <f>COUNTIFS('Hitos de enfoque priorizado'!B10,"6",'Hitos de enfoque priorizado'!C10,"N/C")</f>
        <v>0</v>
      </c>
      <c r="N10" s="262">
        <f t="shared" si="1"/>
        <v>0</v>
      </c>
      <c r="O10" s="281"/>
      <c r="P10" s="75" t="str">
        <f>IF('Hitos de enfoque priorizado'!$B10=1,'Hitos de enfoque priorizado'!$F10,"")</f>
        <v/>
      </c>
      <c r="Q10" s="75">
        <f>IF('Hitos de enfoque priorizado'!$B10=2,'Hitos de enfoque priorizado'!$F10,"")</f>
        <v>0</v>
      </c>
      <c r="R10" s="75" t="str">
        <f>IF('Hitos de enfoque priorizado'!$B10=3,'Hitos de enfoque priorizado'!$F10,"")</f>
        <v/>
      </c>
      <c r="S10" s="75" t="str">
        <f>IF('Hitos de enfoque priorizado'!$B10=4,'Hitos de enfoque priorizado'!$F10,"")</f>
        <v/>
      </c>
      <c r="T10" s="75" t="str">
        <f>IF('Hitos de enfoque priorizado'!$B10=5,'Hitos de enfoque priorizado'!$F10,"")</f>
        <v/>
      </c>
      <c r="U10" s="76" t="str">
        <f>IF('Hitos de enfoque priorizado'!$B10=6,'Hitos de enfoque priorizado'!$F10,"")</f>
        <v/>
      </c>
      <c r="V10" s="77" t="str">
        <f>IF(AND('Hitos de enfoque priorizado'!C10="Sí",'Hitos de enfoque priorizado'!F10=""),"CORRECT",IF('Hitos de enfoque priorizado'!C10="No","CORRECT",IF('Hitos de enfoque priorizado'!B10=1,"ERROR 1","N/C")))</f>
        <v>N/C</v>
      </c>
      <c r="W10" s="77" t="str">
        <f>IF(AND('Hitos de enfoque priorizado'!C10="Sí",'Hitos de enfoque priorizado'!F10=""),"CORRECT",IF('Hitos de enfoque priorizado'!C10="No","CORRECT",IF('Hitos de enfoque priorizado'!B10=2,"ERROR 1","N/C")))</f>
        <v>ERROR 1</v>
      </c>
      <c r="X10" s="77" t="str">
        <f>IF(AND('Hitos de enfoque priorizado'!C10="Sí",'Hitos de enfoque priorizado'!F10=""),"CORRECT",IF('Hitos de enfoque priorizado'!C10="No","CORRECT",IF('Hitos de enfoque priorizado'!B10=3,"ERROR 1","N/C")))</f>
        <v>N/C</v>
      </c>
      <c r="Y10" s="77" t="str">
        <f>IF(AND('Hitos de enfoque priorizado'!C10="Sí",'Hitos de enfoque priorizado'!F10=""),"CORRECT",IF('Hitos de enfoque priorizado'!C10="No","CORRECT",IF('Hitos de enfoque priorizado'!B10=4,"ERROR 1","N/C")))</f>
        <v>N/C</v>
      </c>
      <c r="Z10" s="77" t="str">
        <f>IF(AND('Hitos de enfoque priorizado'!C10="Sí",'Hitos de enfoque priorizado'!F10=""),"CORRECT",IF('Hitos de enfoque priorizado'!C10="No","CORRECT",IF('Hitos de enfoque priorizado'!B10=5,"ERROR 1","N/C")))</f>
        <v>N/C</v>
      </c>
      <c r="AA10" s="77" t="str">
        <f>IF(AND('Hitos de enfoque priorizado'!C10="Sí",'Hitos de enfoque priorizado'!F10=""),"CORRECT",IF('Hitos de enfoque priorizado'!C10="No","CORRECT",IF('Hitos de enfoque priorizado'!B10=6,"ERROR 1","N/C")))</f>
        <v>N/C</v>
      </c>
      <c r="AB10" s="69" t="str">
        <f>IF(AND('Hitos de enfoque priorizado'!C10="No",'Hitos de enfoque priorizado'!F10=""),IF('Hitos de enfoque priorizado'!B10=1,"ERROR 2","N/C"),"CORRECT")</f>
        <v>CORRECT</v>
      </c>
      <c r="AC10" s="69" t="str">
        <f>IF(AND('Hitos de enfoque priorizado'!C10="No",'Hitos de enfoque priorizado'!F10=""),IF('Hitos de enfoque priorizado'!B10=2,"ERROR 2","N/C"),"CORRECT")</f>
        <v>CORRECT</v>
      </c>
      <c r="AD10" s="69" t="str">
        <f>IF(AND('Hitos de enfoque priorizado'!C10="No",'Hitos de enfoque priorizado'!F10=""),IF('Hitos de enfoque priorizado'!B10=3,"ERROR 2","N/C"),"CORRECT")</f>
        <v>CORRECT</v>
      </c>
      <c r="AE10" s="69" t="str">
        <f>IF(AND('Hitos de enfoque priorizado'!C10="No",'Hitos de enfoque priorizado'!F10=""),IF('Hitos de enfoque priorizado'!B10=4,"ERROR 2","N/C"),"CORRECT")</f>
        <v>CORRECT</v>
      </c>
      <c r="AF10" s="69" t="str">
        <f>IF(AND('Hitos de enfoque priorizado'!C10="No",'Hitos de enfoque priorizado'!F10=""),IF('Hitos de enfoque priorizado'!B10=5,"ERROR 2","N/C"),"CORRECT")</f>
        <v>CORRECT</v>
      </c>
      <c r="AG10" s="78" t="str">
        <f>IF(AND('Hitos de enfoque priorizado'!C10="No",'Hitos de enfoque priorizado'!F10=""),IF('Hitos de enfoque priorizado'!B10=6,"ERROR 2","N/C"),"CORRECT")</f>
        <v>CORRECT</v>
      </c>
    </row>
    <row r="11" spans="1:33">
      <c r="A11" s="85">
        <f>COUNTIFS('Hitos de enfoque priorizado'!B11,"1",'Hitos de enfoque priorizado'!C11,"Sí")</f>
        <v>0</v>
      </c>
      <c r="B11" s="90">
        <f>COUNTIFS('Hitos de enfoque priorizado'!B11,"2",'Hitos de enfoque priorizado'!C11,"Sí")</f>
        <v>0</v>
      </c>
      <c r="C11" s="86">
        <f>COUNTIFS('Hitos de enfoque priorizado'!B11,"3",'Hitos de enfoque priorizado'!C11,"Sí")</f>
        <v>0</v>
      </c>
      <c r="D11" s="87">
        <f>COUNTIFS('Hitos de enfoque priorizado'!B11,"4",'Hitos de enfoque priorizado'!C11,"Sí")</f>
        <v>0</v>
      </c>
      <c r="E11" s="88">
        <f>COUNTIFS('Hitos de enfoque priorizado'!B11,"5",'Hitos de enfoque priorizado'!C11,"Sí")</f>
        <v>0</v>
      </c>
      <c r="F11" s="89">
        <f>COUNTIFS('Hitos de enfoque priorizado'!B11,"6",'Hitos de enfoque priorizado'!C11,"Sí")</f>
        <v>0</v>
      </c>
      <c r="G11" s="276">
        <f t="shared" si="0"/>
        <v>0</v>
      </c>
      <c r="H11" s="172">
        <f>COUNTIFS('Hitos de enfoque priorizado'!B11,"1",'Hitos de enfoque priorizado'!C11,"N/C")</f>
        <v>0</v>
      </c>
      <c r="I11" s="172">
        <f>COUNTIFS('Hitos de enfoque priorizado'!B11,"2",'Hitos de enfoque priorizado'!C11,"N/C")</f>
        <v>0</v>
      </c>
      <c r="J11" s="172">
        <f>COUNTIFS('Hitos de enfoque priorizado'!B11,"3",'Hitos de enfoque priorizado'!C11,"N/C")</f>
        <v>0</v>
      </c>
      <c r="K11" s="172">
        <f>COUNTIFS('Hitos de enfoque priorizado'!B11,"4",'Hitos de enfoque priorizado'!C11,"N/C")</f>
        <v>0</v>
      </c>
      <c r="L11" s="172">
        <f>COUNTIFS('Hitos de enfoque priorizado'!B11,"5",'Hitos de enfoque priorizado'!C11,"N/C")</f>
        <v>0</v>
      </c>
      <c r="M11" s="172">
        <f>COUNTIFS('Hitos de enfoque priorizado'!B11,"6",'Hitos de enfoque priorizado'!C11,"N/C")</f>
        <v>0</v>
      </c>
      <c r="N11" s="262">
        <f t="shared" si="1"/>
        <v>0</v>
      </c>
      <c r="O11" s="281"/>
      <c r="P11" s="75" t="str">
        <f>IF('Hitos de enfoque priorizado'!$B11=1,'Hitos de enfoque priorizado'!$F11,"")</f>
        <v/>
      </c>
      <c r="Q11" s="75" t="str">
        <f>IF('Hitos de enfoque priorizado'!$B11=2,'Hitos de enfoque priorizado'!$F11,"")</f>
        <v/>
      </c>
      <c r="R11" s="75" t="str">
        <f>IF('Hitos de enfoque priorizado'!$B11=3,'Hitos de enfoque priorizado'!$F11,"")</f>
        <v/>
      </c>
      <c r="S11" s="75" t="str">
        <f>IF('Hitos de enfoque priorizado'!$B11=4,'Hitos de enfoque priorizado'!$F11,"")</f>
        <v/>
      </c>
      <c r="T11" s="75" t="str">
        <f>IF('Hitos de enfoque priorizado'!$B11=5,'Hitos de enfoque priorizado'!$F11,"")</f>
        <v/>
      </c>
      <c r="U11" s="76">
        <f>IF('Hitos de enfoque priorizado'!$B11=6,'Hitos de enfoque priorizado'!$F11,"")</f>
        <v>0</v>
      </c>
      <c r="V11" s="77" t="str">
        <f>IF(AND('Hitos de enfoque priorizado'!C11="Sí",'Hitos de enfoque priorizado'!F11=""),"CORRECT",IF('Hitos de enfoque priorizado'!C11="No","CORRECT",IF('Hitos de enfoque priorizado'!B11=1,"ERROR 1","N/C")))</f>
        <v>N/C</v>
      </c>
      <c r="W11" s="77" t="str">
        <f>IF(AND('Hitos de enfoque priorizado'!C11="Sí",'Hitos de enfoque priorizado'!F11=""),"CORRECT",IF('Hitos de enfoque priorizado'!C11="No","CORRECT",IF('Hitos de enfoque priorizado'!B11=2,"ERROR 1","N/C")))</f>
        <v>N/C</v>
      </c>
      <c r="X11" s="77" t="str">
        <f>IF(AND('Hitos de enfoque priorizado'!C11="Sí",'Hitos de enfoque priorizado'!F11=""),"CORRECT",IF('Hitos de enfoque priorizado'!C11="No","CORRECT",IF('Hitos de enfoque priorizado'!B11=3,"ERROR 1","N/C")))</f>
        <v>N/C</v>
      </c>
      <c r="Y11" s="77" t="str">
        <f>IF(AND('Hitos de enfoque priorizado'!C11="Sí",'Hitos de enfoque priorizado'!F11=""),"CORRECT",IF('Hitos de enfoque priorizado'!C11="No","CORRECT",IF('Hitos de enfoque priorizado'!B11=4,"ERROR 1","N/C")))</f>
        <v>N/C</v>
      </c>
      <c r="Z11" s="77" t="str">
        <f>IF(AND('Hitos de enfoque priorizado'!C11="Sí",'Hitos de enfoque priorizado'!F11=""),"CORRECT",IF('Hitos de enfoque priorizado'!C11="No","CORRECT",IF('Hitos de enfoque priorizado'!B11=5,"ERROR 1","N/C")))</f>
        <v>N/C</v>
      </c>
      <c r="AA11" s="77" t="str">
        <f>IF(AND('Hitos de enfoque priorizado'!C11="Sí",'Hitos de enfoque priorizado'!F11=""),"CORRECT",IF('Hitos de enfoque priorizado'!C11="No","CORRECT",IF('Hitos de enfoque priorizado'!B11=6,"ERROR 1","N/C")))</f>
        <v>ERROR 1</v>
      </c>
      <c r="AB11" s="69" t="str">
        <f>IF(AND('Hitos de enfoque priorizado'!C11="No",'Hitos de enfoque priorizado'!F11=""),IF('Hitos de enfoque priorizado'!B11=1,"ERROR 2","N/C"),"CORRECT")</f>
        <v>CORRECT</v>
      </c>
      <c r="AC11" s="69" t="str">
        <f>IF(AND('Hitos de enfoque priorizado'!C11="No",'Hitos de enfoque priorizado'!F11=""),IF('Hitos de enfoque priorizado'!B11=2,"ERROR 2","N/C"),"CORRECT")</f>
        <v>CORRECT</v>
      </c>
      <c r="AD11" s="69" t="str">
        <f>IF(AND('Hitos de enfoque priorizado'!C11="No",'Hitos de enfoque priorizado'!F11=""),IF('Hitos de enfoque priorizado'!B11=3,"ERROR 2","N/C"),"CORRECT")</f>
        <v>CORRECT</v>
      </c>
      <c r="AE11" s="69" t="str">
        <f>IF(AND('Hitos de enfoque priorizado'!C11="No",'Hitos de enfoque priorizado'!F11=""),IF('Hitos de enfoque priorizado'!B11=4,"ERROR 2","N/C"),"CORRECT")</f>
        <v>CORRECT</v>
      </c>
      <c r="AF11" s="69" t="str">
        <f>IF(AND('Hitos de enfoque priorizado'!C11="No",'Hitos de enfoque priorizado'!F11=""),IF('Hitos de enfoque priorizado'!B11=5,"ERROR 2","N/C"),"CORRECT")</f>
        <v>CORRECT</v>
      </c>
      <c r="AG11" s="78" t="str">
        <f>IF(AND('Hitos de enfoque priorizado'!C11="No",'Hitos de enfoque priorizado'!F11=""),IF('Hitos de enfoque priorizado'!B11=6,"ERROR 2","N/C"),"CORRECT")</f>
        <v>CORRECT</v>
      </c>
    </row>
    <row r="12" spans="1:33">
      <c r="A12" s="85">
        <f>COUNTIFS('Hitos de enfoque priorizado'!B12,"1",'Hitos de enfoque priorizado'!C12,"Sí")</f>
        <v>0</v>
      </c>
      <c r="B12" s="90">
        <f>COUNTIFS('Hitos de enfoque priorizado'!B12,"2",'Hitos de enfoque priorizado'!C12,"Sí")</f>
        <v>0</v>
      </c>
      <c r="C12" s="86">
        <f>COUNTIFS('Hitos de enfoque priorizado'!B12,"3",'Hitos de enfoque priorizado'!C12,"Sí")</f>
        <v>0</v>
      </c>
      <c r="D12" s="87">
        <f>COUNTIFS('Hitos de enfoque priorizado'!B12,"4",'Hitos de enfoque priorizado'!C12,"Sí")</f>
        <v>0</v>
      </c>
      <c r="E12" s="88">
        <f>COUNTIFS('Hitos de enfoque priorizado'!B12,"5",'Hitos de enfoque priorizado'!C12,"Sí")</f>
        <v>0</v>
      </c>
      <c r="F12" s="89">
        <f>COUNTIFS('Hitos de enfoque priorizado'!B12,"6",'Hitos de enfoque priorizado'!C12,"Sí")</f>
        <v>0</v>
      </c>
      <c r="G12" s="276">
        <f t="shared" si="0"/>
        <v>0</v>
      </c>
      <c r="H12" s="172">
        <f>COUNTIFS('Hitos de enfoque priorizado'!B12,"1",'Hitos de enfoque priorizado'!C12,"N/C")</f>
        <v>0</v>
      </c>
      <c r="I12" s="172">
        <f>COUNTIFS('Hitos de enfoque priorizado'!B12,"2",'Hitos de enfoque priorizado'!C12,"N/C")</f>
        <v>0</v>
      </c>
      <c r="J12" s="172">
        <f>COUNTIFS('Hitos de enfoque priorizado'!B12,"3",'Hitos de enfoque priorizado'!C12,"N/C")</f>
        <v>0</v>
      </c>
      <c r="K12" s="172">
        <f>COUNTIFS('Hitos de enfoque priorizado'!B12,"4",'Hitos de enfoque priorizado'!C12,"N/C")</f>
        <v>0</v>
      </c>
      <c r="L12" s="172">
        <f>COUNTIFS('Hitos de enfoque priorizado'!B12,"5",'Hitos de enfoque priorizado'!C12,"N/C")</f>
        <v>0</v>
      </c>
      <c r="M12" s="172">
        <f>COUNTIFS('Hitos de enfoque priorizado'!B12,"6",'Hitos de enfoque priorizado'!C12,"N/C")</f>
        <v>0</v>
      </c>
      <c r="N12" s="262">
        <f t="shared" si="1"/>
        <v>0</v>
      </c>
      <c r="O12" s="281"/>
      <c r="P12" s="75" t="str">
        <f>IF('Hitos de enfoque priorizado'!$B12=1,'Hitos de enfoque priorizado'!$F12,"")</f>
        <v/>
      </c>
      <c r="Q12" s="75" t="str">
        <f>IF('Hitos de enfoque priorizado'!$B12=2,'Hitos de enfoque priorizado'!$F12,"")</f>
        <v/>
      </c>
      <c r="R12" s="75" t="str">
        <f>IF('Hitos de enfoque priorizado'!$B12=3,'Hitos de enfoque priorizado'!$F12,"")</f>
        <v/>
      </c>
      <c r="S12" s="75" t="str">
        <f>IF('Hitos de enfoque priorizado'!$B12=4,'Hitos de enfoque priorizado'!$F12,"")</f>
        <v/>
      </c>
      <c r="T12" s="75" t="str">
        <f>IF('Hitos de enfoque priorizado'!$B12=5,'Hitos de enfoque priorizado'!$F12,"")</f>
        <v/>
      </c>
      <c r="U12" s="76" t="str">
        <f>IF('Hitos de enfoque priorizado'!$B12=6,'Hitos de enfoque priorizado'!$F12,"")</f>
        <v/>
      </c>
      <c r="V12" s="77" t="str">
        <f>IF(AND('Hitos de enfoque priorizado'!C12="Sí",'Hitos de enfoque priorizado'!F12=""),"CORRECT",IF('Hitos de enfoque priorizado'!C12="No","CORRECT",IF('Hitos de enfoque priorizado'!B12=1,"ERROR 1","N/C")))</f>
        <v>N/C</v>
      </c>
      <c r="W12" s="77" t="str">
        <f>IF(AND('Hitos de enfoque priorizado'!C12="Sí",'Hitos de enfoque priorizado'!F12=""),"CORRECT",IF('Hitos de enfoque priorizado'!C12="No","CORRECT",IF('Hitos de enfoque priorizado'!B12=2,"ERROR 1","N/C")))</f>
        <v>N/C</v>
      </c>
      <c r="X12" s="77" t="str">
        <f>IF(AND('Hitos de enfoque priorizado'!C12="Sí",'Hitos de enfoque priorizado'!F12=""),"CORRECT",IF('Hitos de enfoque priorizado'!C12="No","CORRECT",IF('Hitos de enfoque priorizado'!B12=3,"ERROR 1","N/C")))</f>
        <v>N/C</v>
      </c>
      <c r="Y12" s="77" t="str">
        <f>IF(AND('Hitos de enfoque priorizado'!C12="Sí",'Hitos de enfoque priorizado'!F12=""),"CORRECT",IF('Hitos de enfoque priorizado'!C12="No","CORRECT",IF('Hitos de enfoque priorizado'!B12=4,"ERROR 1","N/C")))</f>
        <v>N/C</v>
      </c>
      <c r="Z12" s="77" t="str">
        <f>IF(AND('Hitos de enfoque priorizado'!C12="Sí",'Hitos de enfoque priorizado'!F12=""),"CORRECT",IF('Hitos de enfoque priorizado'!C12="No","CORRECT",IF('Hitos de enfoque priorizado'!B12=5,"ERROR 1","N/C")))</f>
        <v>N/C</v>
      </c>
      <c r="AA12" s="77" t="str">
        <f>IF(AND('Hitos de enfoque priorizado'!C12="Sí",'Hitos de enfoque priorizado'!F12=""),"CORRECT",IF('Hitos de enfoque priorizado'!C12="No","CORRECT",IF('Hitos de enfoque priorizado'!B12=6,"ERROR 1","N/C")))</f>
        <v>N/C</v>
      </c>
      <c r="AB12" s="69" t="str">
        <f>IF(AND('Hitos de enfoque priorizado'!C12="No",'Hitos de enfoque priorizado'!F12=""),IF('Hitos de enfoque priorizado'!B12=1,"ERROR 2","N/C"),"CORRECT")</f>
        <v>CORRECT</v>
      </c>
      <c r="AC12" s="69" t="str">
        <f>IF(AND('Hitos de enfoque priorizado'!C12="No",'Hitos de enfoque priorizado'!F12=""),IF('Hitos de enfoque priorizado'!B12=2,"ERROR 2","N/C"),"CORRECT")</f>
        <v>CORRECT</v>
      </c>
      <c r="AD12" s="69" t="str">
        <f>IF(AND('Hitos de enfoque priorizado'!C12="No",'Hitos de enfoque priorizado'!F12=""),IF('Hitos de enfoque priorizado'!B12=3,"ERROR 2","N/C"),"CORRECT")</f>
        <v>CORRECT</v>
      </c>
      <c r="AE12" s="69" t="str">
        <f>IF(AND('Hitos de enfoque priorizado'!C12="No",'Hitos de enfoque priorizado'!F12=""),IF('Hitos de enfoque priorizado'!B12=4,"ERROR 2","N/C"),"CORRECT")</f>
        <v>CORRECT</v>
      </c>
      <c r="AF12" s="69" t="str">
        <f>IF(AND('Hitos de enfoque priorizado'!C12="No",'Hitos de enfoque priorizado'!F12=""),IF('Hitos de enfoque priorizado'!B12=5,"ERROR 2","N/C"),"CORRECT")</f>
        <v>CORRECT</v>
      </c>
      <c r="AG12" s="78" t="str">
        <f>IF(AND('Hitos de enfoque priorizado'!C12="No",'Hitos de enfoque priorizado'!F12=""),IF('Hitos de enfoque priorizado'!B12=6,"ERROR 2","N/C"),"CORRECT")</f>
        <v>CORRECT</v>
      </c>
    </row>
    <row r="13" spans="1:33">
      <c r="A13" s="85">
        <f>COUNTIFS('Hitos de enfoque priorizado'!B13,"1",'Hitos de enfoque priorizado'!C13,"Sí")</f>
        <v>0</v>
      </c>
      <c r="B13" s="90">
        <f>COUNTIFS('Hitos de enfoque priorizado'!B13,"2",'Hitos de enfoque priorizado'!C13,"Sí")</f>
        <v>0</v>
      </c>
      <c r="C13" s="86">
        <f>COUNTIFS('Hitos de enfoque priorizado'!B13,"3",'Hitos de enfoque priorizado'!C13,"Sí")</f>
        <v>0</v>
      </c>
      <c r="D13" s="87">
        <f>COUNTIFS('Hitos de enfoque priorizado'!B13,"4",'Hitos de enfoque priorizado'!C13,"Sí")</f>
        <v>0</v>
      </c>
      <c r="E13" s="88">
        <f>COUNTIFS('Hitos de enfoque priorizado'!B13,"5",'Hitos de enfoque priorizado'!C13,"Sí")</f>
        <v>0</v>
      </c>
      <c r="F13" s="89">
        <f>COUNTIFS('Hitos de enfoque priorizado'!B13,"6",'Hitos de enfoque priorizado'!C13,"Sí")</f>
        <v>0</v>
      </c>
      <c r="G13" s="276">
        <f t="shared" si="0"/>
        <v>0</v>
      </c>
      <c r="H13" s="172">
        <f>COUNTIFS('Hitos de enfoque priorizado'!B13,"1",'Hitos de enfoque priorizado'!C13,"N/C")</f>
        <v>0</v>
      </c>
      <c r="I13" s="172">
        <f>COUNTIFS('Hitos de enfoque priorizado'!B13,"2",'Hitos de enfoque priorizado'!C13,"N/C")</f>
        <v>0</v>
      </c>
      <c r="J13" s="172">
        <f>COUNTIFS('Hitos de enfoque priorizado'!B13,"3",'Hitos de enfoque priorizado'!C13,"N/C")</f>
        <v>0</v>
      </c>
      <c r="K13" s="172">
        <f>COUNTIFS('Hitos de enfoque priorizado'!B13,"4",'Hitos de enfoque priorizado'!C13,"N/C")</f>
        <v>0</v>
      </c>
      <c r="L13" s="172">
        <f>COUNTIFS('Hitos de enfoque priorizado'!B13,"5",'Hitos de enfoque priorizado'!C13,"N/C")</f>
        <v>0</v>
      </c>
      <c r="M13" s="172">
        <f>COUNTIFS('Hitos de enfoque priorizado'!B13,"6",'Hitos de enfoque priorizado'!C13,"N/C")</f>
        <v>0</v>
      </c>
      <c r="N13" s="262">
        <f t="shared" si="1"/>
        <v>0</v>
      </c>
      <c r="O13" s="281"/>
      <c r="P13" s="75" t="str">
        <f>IF('Hitos de enfoque priorizado'!$B13=1,'Hitos de enfoque priorizado'!$F13,"")</f>
        <v/>
      </c>
      <c r="Q13" s="75">
        <f>IF('Hitos de enfoque priorizado'!$B13=2,'Hitos de enfoque priorizado'!$F13,"")</f>
        <v>0</v>
      </c>
      <c r="R13" s="75" t="str">
        <f>IF('Hitos de enfoque priorizado'!$B13=3,'Hitos de enfoque priorizado'!$F13,"")</f>
        <v/>
      </c>
      <c r="S13" s="75" t="str">
        <f>IF('Hitos de enfoque priorizado'!$B13=4,'Hitos de enfoque priorizado'!$F13,"")</f>
        <v/>
      </c>
      <c r="T13" s="75" t="str">
        <f>IF('Hitos de enfoque priorizado'!$B13=5,'Hitos de enfoque priorizado'!$F13,"")</f>
        <v/>
      </c>
      <c r="U13" s="76" t="str">
        <f>IF('Hitos de enfoque priorizado'!$B13=6,'Hitos de enfoque priorizado'!$F13,"")</f>
        <v/>
      </c>
      <c r="V13" s="77" t="str">
        <f>IF(AND('Hitos de enfoque priorizado'!C13="Sí",'Hitos de enfoque priorizado'!F13=""),"CORRECT",IF('Hitos de enfoque priorizado'!C13="No","CORRECT",IF('Hitos de enfoque priorizado'!B13=1,"ERROR 1","N/C")))</f>
        <v>N/C</v>
      </c>
      <c r="W13" s="77" t="str">
        <f>IF(AND('Hitos de enfoque priorizado'!C13="Sí",'Hitos de enfoque priorizado'!F13=""),"CORRECT",IF('Hitos de enfoque priorizado'!C13="No","CORRECT",IF('Hitos de enfoque priorizado'!B13=2,"ERROR 1","N/C")))</f>
        <v>ERROR 1</v>
      </c>
      <c r="X13" s="77" t="str">
        <f>IF(AND('Hitos de enfoque priorizado'!C13="Sí",'Hitos de enfoque priorizado'!F13=""),"CORRECT",IF('Hitos de enfoque priorizado'!C13="No","CORRECT",IF('Hitos de enfoque priorizado'!B13=3,"ERROR 1","N/C")))</f>
        <v>N/C</v>
      </c>
      <c r="Y13" s="77" t="str">
        <f>IF(AND('Hitos de enfoque priorizado'!C13="Sí",'Hitos de enfoque priorizado'!F13=""),"CORRECT",IF('Hitos de enfoque priorizado'!C13="No","CORRECT",IF('Hitos de enfoque priorizado'!B13=4,"ERROR 1","N/C")))</f>
        <v>N/C</v>
      </c>
      <c r="Z13" s="77" t="str">
        <f>IF(AND('Hitos de enfoque priorizado'!C13="Sí",'Hitos de enfoque priorizado'!F13=""),"CORRECT",IF('Hitos de enfoque priorizado'!C13="No","CORRECT",IF('Hitos de enfoque priorizado'!B13=5,"ERROR 1","N/C")))</f>
        <v>N/C</v>
      </c>
      <c r="AA13" s="77" t="str">
        <f>IF(AND('Hitos de enfoque priorizado'!C13="Sí",'Hitos de enfoque priorizado'!F13=""),"CORRECT",IF('Hitos de enfoque priorizado'!C13="No","CORRECT",IF('Hitos de enfoque priorizado'!B13=6,"ERROR 1","N/C")))</f>
        <v>N/C</v>
      </c>
      <c r="AB13" s="69" t="str">
        <f>IF(AND('Hitos de enfoque priorizado'!C13="No",'Hitos de enfoque priorizado'!F13=""),IF('Hitos de enfoque priorizado'!B13=1,"ERROR 2","N/C"),"CORRECT")</f>
        <v>CORRECT</v>
      </c>
      <c r="AC13" s="69" t="str">
        <f>IF(AND('Hitos de enfoque priorizado'!C13="No",'Hitos de enfoque priorizado'!F13=""),IF('Hitos de enfoque priorizado'!B13=2,"ERROR 2","N/C"),"CORRECT")</f>
        <v>CORRECT</v>
      </c>
      <c r="AD13" s="69" t="str">
        <f>IF(AND('Hitos de enfoque priorizado'!C13="No",'Hitos de enfoque priorizado'!F13=""),IF('Hitos de enfoque priorizado'!B13=3,"ERROR 2","N/C"),"CORRECT")</f>
        <v>CORRECT</v>
      </c>
      <c r="AE13" s="69" t="str">
        <f>IF(AND('Hitos de enfoque priorizado'!C13="No",'Hitos de enfoque priorizado'!F13=""),IF('Hitos de enfoque priorizado'!B13=4,"ERROR 2","N/C"),"CORRECT")</f>
        <v>CORRECT</v>
      </c>
      <c r="AF13" s="69" t="str">
        <f>IF(AND('Hitos de enfoque priorizado'!C13="No",'Hitos de enfoque priorizado'!F13=""),IF('Hitos de enfoque priorizado'!B13=5,"ERROR 2","N/C"),"CORRECT")</f>
        <v>CORRECT</v>
      </c>
      <c r="AG13" s="78" t="str">
        <f>IF(AND('Hitos de enfoque priorizado'!C13="No",'Hitos de enfoque priorizado'!F13=""),IF('Hitos de enfoque priorizado'!B13=6,"ERROR 2","N/C"),"CORRECT")</f>
        <v>CORRECT</v>
      </c>
    </row>
    <row r="14" spans="1:33">
      <c r="A14" s="85">
        <f>COUNTIFS('Hitos de enfoque priorizado'!B14,"1",'Hitos de enfoque priorizado'!C14,"Sí")</f>
        <v>0</v>
      </c>
      <c r="B14" s="90">
        <f>COUNTIFS('Hitos de enfoque priorizado'!B14,"2",'Hitos de enfoque priorizado'!C14,"Sí")</f>
        <v>0</v>
      </c>
      <c r="C14" s="86">
        <f>COUNTIFS('Hitos de enfoque priorizado'!B14,"3",'Hitos de enfoque priorizado'!C14,"Sí")</f>
        <v>0</v>
      </c>
      <c r="D14" s="87">
        <f>COUNTIFS('Hitos de enfoque priorizado'!B14,"4",'Hitos de enfoque priorizado'!C14,"Sí")</f>
        <v>0</v>
      </c>
      <c r="E14" s="88">
        <f>COUNTIFS('Hitos de enfoque priorizado'!B14,"5",'Hitos de enfoque priorizado'!C14,"Sí")</f>
        <v>0</v>
      </c>
      <c r="F14" s="89">
        <f>COUNTIFS('Hitos de enfoque priorizado'!B14,"6",'Hitos de enfoque priorizado'!C14,"Sí")</f>
        <v>0</v>
      </c>
      <c r="G14" s="276">
        <f t="shared" si="0"/>
        <v>0</v>
      </c>
      <c r="H14" s="172">
        <f>COUNTIFS('Hitos de enfoque priorizado'!B14,"1",'Hitos de enfoque priorizado'!C14,"N/C")</f>
        <v>0</v>
      </c>
      <c r="I14" s="172">
        <f>COUNTIFS('Hitos de enfoque priorizado'!B14,"2",'Hitos de enfoque priorizado'!C14,"N/C")</f>
        <v>0</v>
      </c>
      <c r="J14" s="172">
        <f>COUNTIFS('Hitos de enfoque priorizado'!B14,"3",'Hitos de enfoque priorizado'!C14,"N/C")</f>
        <v>0</v>
      </c>
      <c r="K14" s="172">
        <f>COUNTIFS('Hitos de enfoque priorizado'!B14,"4",'Hitos de enfoque priorizado'!C14,"N/C")</f>
        <v>0</v>
      </c>
      <c r="L14" s="172">
        <f>COUNTIFS('Hitos de enfoque priorizado'!B14,"5",'Hitos de enfoque priorizado'!C14,"N/C")</f>
        <v>0</v>
      </c>
      <c r="M14" s="172">
        <f>COUNTIFS('Hitos de enfoque priorizado'!B14,"6",'Hitos de enfoque priorizado'!C14,"N/C")</f>
        <v>0</v>
      </c>
      <c r="N14" s="262">
        <f t="shared" si="1"/>
        <v>0</v>
      </c>
      <c r="O14" s="281"/>
      <c r="P14" s="75" t="str">
        <f>IF('Hitos de enfoque priorizado'!$B14=1,'Hitos de enfoque priorizado'!$F14,"")</f>
        <v/>
      </c>
      <c r="Q14" s="75">
        <f>IF('Hitos de enfoque priorizado'!$B14=2,'Hitos de enfoque priorizado'!$F14,"")</f>
        <v>0</v>
      </c>
      <c r="R14" s="75" t="str">
        <f>IF('Hitos de enfoque priorizado'!$B14=3,'Hitos de enfoque priorizado'!$F14,"")</f>
        <v/>
      </c>
      <c r="S14" s="75" t="str">
        <f>IF('Hitos de enfoque priorizado'!$B14=4,'Hitos de enfoque priorizado'!$F14,"")</f>
        <v/>
      </c>
      <c r="T14" s="75" t="str">
        <f>IF('Hitos de enfoque priorizado'!$B14=5,'Hitos de enfoque priorizado'!$F14,"")</f>
        <v/>
      </c>
      <c r="U14" s="76" t="str">
        <f>IF('Hitos de enfoque priorizado'!$B14=6,'Hitos de enfoque priorizado'!$F14,"")</f>
        <v/>
      </c>
      <c r="V14" s="77" t="str">
        <f>IF(AND('Hitos de enfoque priorizado'!C14="Sí",'Hitos de enfoque priorizado'!F14=""),"CORRECT",IF('Hitos de enfoque priorizado'!C14="No","CORRECT",IF('Hitos de enfoque priorizado'!B14=1,"ERROR 1","N/C")))</f>
        <v>N/C</v>
      </c>
      <c r="W14" s="77" t="str">
        <f>IF(AND('Hitos de enfoque priorizado'!C14="Sí",'Hitos de enfoque priorizado'!F14=""),"CORRECT",IF('Hitos de enfoque priorizado'!C14="No","CORRECT",IF('Hitos de enfoque priorizado'!B14=2,"ERROR 1","N/C")))</f>
        <v>ERROR 1</v>
      </c>
      <c r="X14" s="77" t="str">
        <f>IF(AND('Hitos de enfoque priorizado'!C14="Sí",'Hitos de enfoque priorizado'!F14=""),"CORRECT",IF('Hitos de enfoque priorizado'!C14="No","CORRECT",IF('Hitos de enfoque priorizado'!B14=3,"ERROR 1","N/C")))</f>
        <v>N/C</v>
      </c>
      <c r="Y14" s="77" t="str">
        <f>IF(AND('Hitos de enfoque priorizado'!C14="Sí",'Hitos de enfoque priorizado'!F14=""),"CORRECT",IF('Hitos de enfoque priorizado'!C14="No","CORRECT",IF('Hitos de enfoque priorizado'!B14=4,"ERROR 1","N/C")))</f>
        <v>N/C</v>
      </c>
      <c r="Z14" s="77" t="str">
        <f>IF(AND('Hitos de enfoque priorizado'!C14="Sí",'Hitos de enfoque priorizado'!F14=""),"CORRECT",IF('Hitos de enfoque priorizado'!C14="No","CORRECT",IF('Hitos de enfoque priorizado'!B14=5,"ERROR 1","N/C")))</f>
        <v>N/C</v>
      </c>
      <c r="AA14" s="77" t="str">
        <f>IF(AND('Hitos de enfoque priorizado'!C14="Sí",'Hitos de enfoque priorizado'!F14=""),"CORRECT",IF('Hitos de enfoque priorizado'!C14="No","CORRECT",IF('Hitos de enfoque priorizado'!B14=6,"ERROR 1","N/C")))</f>
        <v>N/C</v>
      </c>
      <c r="AB14" s="69" t="str">
        <f>IF(AND('Hitos de enfoque priorizado'!C14="No",'Hitos de enfoque priorizado'!F14=""),IF('Hitos de enfoque priorizado'!B14=1,"ERROR 2","N/C"),"CORRECT")</f>
        <v>CORRECT</v>
      </c>
      <c r="AC14" s="69" t="str">
        <f>IF(AND('Hitos de enfoque priorizado'!C14="No",'Hitos de enfoque priorizado'!F14=""),IF('Hitos de enfoque priorizado'!B14=2,"ERROR 2","N/C"),"CORRECT")</f>
        <v>CORRECT</v>
      </c>
      <c r="AD14" s="69" t="str">
        <f>IF(AND('Hitos de enfoque priorizado'!C14="No",'Hitos de enfoque priorizado'!F14=""),IF('Hitos de enfoque priorizado'!B14=3,"ERROR 2","N/C"),"CORRECT")</f>
        <v>CORRECT</v>
      </c>
      <c r="AE14" s="69" t="str">
        <f>IF(AND('Hitos de enfoque priorizado'!C14="No",'Hitos de enfoque priorizado'!F14=""),IF('Hitos de enfoque priorizado'!B14=4,"ERROR 2","N/C"),"CORRECT")</f>
        <v>CORRECT</v>
      </c>
      <c r="AF14" s="69" t="str">
        <f>IF(AND('Hitos de enfoque priorizado'!C14="No",'Hitos de enfoque priorizado'!F14=""),IF('Hitos de enfoque priorizado'!B14=5,"ERROR 2","N/C"),"CORRECT")</f>
        <v>CORRECT</v>
      </c>
      <c r="AG14" s="78" t="str">
        <f>IF(AND('Hitos de enfoque priorizado'!C14="No",'Hitos de enfoque priorizado'!F14=""),IF('Hitos de enfoque priorizado'!B14=6,"ERROR 2","N/C"),"CORRECT")</f>
        <v>CORRECT</v>
      </c>
    </row>
    <row r="15" spans="1:33">
      <c r="A15" s="85">
        <f>COUNTIFS('Hitos de enfoque priorizado'!B15,"1",'Hitos de enfoque priorizado'!C15,"Sí")</f>
        <v>0</v>
      </c>
      <c r="B15" s="90">
        <f>COUNTIFS('Hitos de enfoque priorizado'!B15,"2",'Hitos de enfoque priorizado'!C15,"Sí")</f>
        <v>0</v>
      </c>
      <c r="C15" s="86">
        <f>COUNTIFS('Hitos de enfoque priorizado'!B15,"3",'Hitos de enfoque priorizado'!C15,"Sí")</f>
        <v>0</v>
      </c>
      <c r="D15" s="87">
        <f>COUNTIFS('Hitos de enfoque priorizado'!B15,"4",'Hitos de enfoque priorizado'!C15,"Sí")</f>
        <v>0</v>
      </c>
      <c r="E15" s="88">
        <f>COUNTIFS('Hitos de enfoque priorizado'!B15,"5",'Hitos de enfoque priorizado'!C15,"Sí")</f>
        <v>0</v>
      </c>
      <c r="F15" s="89">
        <f>COUNTIFS('Hitos de enfoque priorizado'!B15,"6",'Hitos de enfoque priorizado'!C15,"Sí")</f>
        <v>0</v>
      </c>
      <c r="G15" s="276">
        <f t="shared" si="0"/>
        <v>0</v>
      </c>
      <c r="H15" s="172">
        <f>COUNTIFS('Hitos de enfoque priorizado'!B15,"1",'Hitos de enfoque priorizado'!C15,"N/C")</f>
        <v>0</v>
      </c>
      <c r="I15" s="172">
        <f>COUNTIFS('Hitos de enfoque priorizado'!B15,"2",'Hitos de enfoque priorizado'!C15,"N/C")</f>
        <v>0</v>
      </c>
      <c r="J15" s="172">
        <f>COUNTIFS('Hitos de enfoque priorizado'!B15,"3",'Hitos de enfoque priorizado'!C15,"N/C")</f>
        <v>0</v>
      </c>
      <c r="K15" s="172">
        <f>COUNTIFS('Hitos de enfoque priorizado'!B15,"4",'Hitos de enfoque priorizado'!C15,"N/C")</f>
        <v>0</v>
      </c>
      <c r="L15" s="172">
        <f>COUNTIFS('Hitos de enfoque priorizado'!B15,"5",'Hitos de enfoque priorizado'!C15,"N/C")</f>
        <v>0</v>
      </c>
      <c r="M15" s="172">
        <f>COUNTIFS('Hitos de enfoque priorizado'!B15,"6",'Hitos de enfoque priorizado'!C15,"N/C")</f>
        <v>0</v>
      </c>
      <c r="N15" s="262">
        <f t="shared" si="1"/>
        <v>0</v>
      </c>
      <c r="O15" s="281"/>
      <c r="P15" s="75" t="str">
        <f>IF('Hitos de enfoque priorizado'!$B15=1,'Hitos de enfoque priorizado'!$F15,"")</f>
        <v/>
      </c>
      <c r="Q15" s="75">
        <f>IF('Hitos de enfoque priorizado'!$B15=2,'Hitos de enfoque priorizado'!$F15,"")</f>
        <v>0</v>
      </c>
      <c r="R15" s="75" t="str">
        <f>IF('Hitos de enfoque priorizado'!$B15=3,'Hitos de enfoque priorizado'!$F15,"")</f>
        <v/>
      </c>
      <c r="S15" s="75" t="str">
        <f>IF('Hitos de enfoque priorizado'!$B15=4,'Hitos de enfoque priorizado'!$F15,"")</f>
        <v/>
      </c>
      <c r="T15" s="75" t="str">
        <f>IF('Hitos de enfoque priorizado'!$B15=5,'Hitos de enfoque priorizado'!$F15,"")</f>
        <v/>
      </c>
      <c r="U15" s="76" t="str">
        <f>IF('Hitos de enfoque priorizado'!$B15=6,'Hitos de enfoque priorizado'!$F15,"")</f>
        <v/>
      </c>
      <c r="V15" s="77" t="str">
        <f>IF(AND('Hitos de enfoque priorizado'!C15="Sí",'Hitos de enfoque priorizado'!F15=""),"CORRECT",IF('Hitos de enfoque priorizado'!C15="No","CORRECT",IF('Hitos de enfoque priorizado'!B15=1,"ERROR 1","N/C")))</f>
        <v>N/C</v>
      </c>
      <c r="W15" s="77" t="str">
        <f>IF(AND('Hitos de enfoque priorizado'!C15="Sí",'Hitos de enfoque priorizado'!F15=""),"CORRECT",IF('Hitos de enfoque priorizado'!C15="No","CORRECT",IF('Hitos de enfoque priorizado'!B15=2,"ERROR 1","N/C")))</f>
        <v>ERROR 1</v>
      </c>
      <c r="X15" s="77" t="str">
        <f>IF(AND('Hitos de enfoque priorizado'!C15="Sí",'Hitos de enfoque priorizado'!F15=""),"CORRECT",IF('Hitos de enfoque priorizado'!C15="No","CORRECT",IF('Hitos de enfoque priorizado'!B15=3,"ERROR 1","N/C")))</f>
        <v>N/C</v>
      </c>
      <c r="Y15" s="77" t="str">
        <f>IF(AND('Hitos de enfoque priorizado'!C15="Sí",'Hitos de enfoque priorizado'!F15=""),"CORRECT",IF('Hitos de enfoque priorizado'!C15="No","CORRECT",IF('Hitos de enfoque priorizado'!B15=4,"ERROR 1","N/C")))</f>
        <v>N/C</v>
      </c>
      <c r="Z15" s="77" t="str">
        <f>IF(AND('Hitos de enfoque priorizado'!C15="Sí",'Hitos de enfoque priorizado'!F15=""),"CORRECT",IF('Hitos de enfoque priorizado'!C15="No","CORRECT",IF('Hitos de enfoque priorizado'!B15=5,"ERROR 1","N/C")))</f>
        <v>N/C</v>
      </c>
      <c r="AA15" s="77" t="str">
        <f>IF(AND('Hitos de enfoque priorizado'!C15="Sí",'Hitos de enfoque priorizado'!F15=""),"CORRECT",IF('Hitos de enfoque priorizado'!C15="No","CORRECT",IF('Hitos de enfoque priorizado'!B15=6,"ERROR 1","N/C")))</f>
        <v>N/C</v>
      </c>
      <c r="AB15" s="69" t="str">
        <f>IF(AND('Hitos de enfoque priorizado'!C15="No",'Hitos de enfoque priorizado'!F15=""),IF('Hitos de enfoque priorizado'!B15=1,"ERROR 2","N/C"),"CORRECT")</f>
        <v>CORRECT</v>
      </c>
      <c r="AC15" s="69" t="str">
        <f>IF(AND('Hitos de enfoque priorizado'!C15="No",'Hitos de enfoque priorizado'!F15=""),IF('Hitos de enfoque priorizado'!B15=2,"ERROR 2","N/C"),"CORRECT")</f>
        <v>CORRECT</v>
      </c>
      <c r="AD15" s="69" t="str">
        <f>IF(AND('Hitos de enfoque priorizado'!C15="No",'Hitos de enfoque priorizado'!F15=""),IF('Hitos de enfoque priorizado'!B15=3,"ERROR 2","N/C"),"CORRECT")</f>
        <v>CORRECT</v>
      </c>
      <c r="AE15" s="69" t="str">
        <f>IF(AND('Hitos de enfoque priorizado'!C15="No",'Hitos de enfoque priorizado'!F15=""),IF('Hitos de enfoque priorizado'!B15=4,"ERROR 2","N/C"),"CORRECT")</f>
        <v>CORRECT</v>
      </c>
      <c r="AF15" s="69" t="str">
        <f>IF(AND('Hitos de enfoque priorizado'!C15="No",'Hitos de enfoque priorizado'!F15=""),IF('Hitos de enfoque priorizado'!B15=5,"ERROR 2","N/C"),"CORRECT")</f>
        <v>CORRECT</v>
      </c>
      <c r="AG15" s="78" t="str">
        <f>IF(AND('Hitos de enfoque priorizado'!C15="No",'Hitos de enfoque priorizado'!F15=""),IF('Hitos de enfoque priorizado'!B15=6,"ERROR 2","N/C"),"CORRECT")</f>
        <v>CORRECT</v>
      </c>
    </row>
    <row r="16" spans="1:33">
      <c r="A16" s="85">
        <f>COUNTIFS('Hitos de enfoque priorizado'!B16,"1",'Hitos de enfoque priorizado'!C16,"Sí")</f>
        <v>0</v>
      </c>
      <c r="B16" s="90">
        <f>COUNTIFS('Hitos de enfoque priorizado'!B16,"2",'Hitos de enfoque priorizado'!C16,"Sí")</f>
        <v>0</v>
      </c>
      <c r="C16" s="86">
        <f>COUNTIFS('Hitos de enfoque priorizado'!B16,"3",'Hitos de enfoque priorizado'!C16,"Sí")</f>
        <v>0</v>
      </c>
      <c r="D16" s="87">
        <f>COUNTIFS('Hitos de enfoque priorizado'!B16,"4",'Hitos de enfoque priorizado'!C16,"Sí")</f>
        <v>0</v>
      </c>
      <c r="E16" s="88">
        <f>COUNTIFS('Hitos de enfoque priorizado'!B16,"5",'Hitos de enfoque priorizado'!C16,"Sí")</f>
        <v>0</v>
      </c>
      <c r="F16" s="89">
        <f>COUNTIFS('Hitos de enfoque priorizado'!B16,"6",'Hitos de enfoque priorizado'!C16,"Sí")</f>
        <v>0</v>
      </c>
      <c r="G16" s="276">
        <f t="shared" si="0"/>
        <v>0</v>
      </c>
      <c r="H16" s="172">
        <f>COUNTIFS('Hitos de enfoque priorizado'!B16,"1",'Hitos de enfoque priorizado'!C16,"N/C")</f>
        <v>0</v>
      </c>
      <c r="I16" s="172">
        <f>COUNTIFS('Hitos de enfoque priorizado'!B16,"2",'Hitos de enfoque priorizado'!C16,"N/C")</f>
        <v>0</v>
      </c>
      <c r="J16" s="172">
        <f>COUNTIFS('Hitos de enfoque priorizado'!B16,"3",'Hitos de enfoque priorizado'!C16,"N/C")</f>
        <v>0</v>
      </c>
      <c r="K16" s="172">
        <f>COUNTIFS('Hitos de enfoque priorizado'!B16,"4",'Hitos de enfoque priorizado'!C16,"N/C")</f>
        <v>0</v>
      </c>
      <c r="L16" s="172">
        <f>COUNTIFS('Hitos de enfoque priorizado'!B16,"5",'Hitos de enfoque priorizado'!C16,"N/C")</f>
        <v>0</v>
      </c>
      <c r="M16" s="172">
        <f>COUNTIFS('Hitos de enfoque priorizado'!B16,"6",'Hitos de enfoque priorizado'!C16,"N/C")</f>
        <v>0</v>
      </c>
      <c r="N16" s="262">
        <f t="shared" si="1"/>
        <v>0</v>
      </c>
      <c r="O16" s="281"/>
      <c r="P16" s="75" t="str">
        <f>IF('Hitos de enfoque priorizado'!$B16=1,'Hitos de enfoque priorizado'!$F16,"")</f>
        <v/>
      </c>
      <c r="Q16" s="75" t="str">
        <f>IF('Hitos de enfoque priorizado'!$B16=2,'Hitos de enfoque priorizado'!$F16,"")</f>
        <v/>
      </c>
      <c r="R16" s="75" t="str">
        <f>IF('Hitos de enfoque priorizado'!$B16=3,'Hitos de enfoque priorizado'!$F16,"")</f>
        <v/>
      </c>
      <c r="S16" s="75" t="str">
        <f>IF('Hitos de enfoque priorizado'!$B16=4,'Hitos de enfoque priorizado'!$F16,"")</f>
        <v/>
      </c>
      <c r="T16" s="75" t="str">
        <f>IF('Hitos de enfoque priorizado'!$B16=5,'Hitos de enfoque priorizado'!$F16,"")</f>
        <v/>
      </c>
      <c r="U16" s="76" t="str">
        <f>IF('Hitos de enfoque priorizado'!$B16=6,'Hitos de enfoque priorizado'!$F16,"")</f>
        <v/>
      </c>
      <c r="V16" s="77" t="str">
        <f>IF(AND('Hitos de enfoque priorizado'!C16="Sí",'Hitos de enfoque priorizado'!F16=""),"CORRECT",IF('Hitos de enfoque priorizado'!C16="No","CORRECT",IF('Hitos de enfoque priorizado'!B16=1,"ERROR 1","N/C")))</f>
        <v>N/C</v>
      </c>
      <c r="W16" s="77" t="str">
        <f>IF(AND('Hitos de enfoque priorizado'!C16="Sí",'Hitos de enfoque priorizado'!F16=""),"CORRECT",IF('Hitos de enfoque priorizado'!C16="No","CORRECT",IF('Hitos de enfoque priorizado'!B16=2,"ERROR 1","N/C")))</f>
        <v>N/C</v>
      </c>
      <c r="X16" s="77" t="str">
        <f>IF(AND('Hitos de enfoque priorizado'!C16="Sí",'Hitos de enfoque priorizado'!F16=""),"CORRECT",IF('Hitos de enfoque priorizado'!C16="No","CORRECT",IF('Hitos de enfoque priorizado'!B16=3,"ERROR 1","N/C")))</f>
        <v>N/C</v>
      </c>
      <c r="Y16" s="77" t="str">
        <f>IF(AND('Hitos de enfoque priorizado'!C16="Sí",'Hitos de enfoque priorizado'!F16=""),"CORRECT",IF('Hitos de enfoque priorizado'!C16="No","CORRECT",IF('Hitos de enfoque priorizado'!B16=4,"ERROR 1","N/C")))</f>
        <v>N/C</v>
      </c>
      <c r="Z16" s="77" t="str">
        <f>IF(AND('Hitos de enfoque priorizado'!C16="Sí",'Hitos de enfoque priorizado'!F16=""),"CORRECT",IF('Hitos de enfoque priorizado'!C16="No","CORRECT",IF('Hitos de enfoque priorizado'!B16=5,"ERROR 1","N/C")))</f>
        <v>N/C</v>
      </c>
      <c r="AA16" s="77" t="str">
        <f>IF(AND('Hitos de enfoque priorizado'!C16="Sí",'Hitos de enfoque priorizado'!F16=""),"CORRECT",IF('Hitos de enfoque priorizado'!C16="No","CORRECT",IF('Hitos de enfoque priorizado'!B16=6,"ERROR 1","N/C")))</f>
        <v>N/C</v>
      </c>
      <c r="AB16" s="69" t="str">
        <f>IF(AND('Hitos de enfoque priorizado'!C16="No",'Hitos de enfoque priorizado'!F16=""),IF('Hitos de enfoque priorizado'!B16=1,"ERROR 2","N/C"),"CORRECT")</f>
        <v>CORRECT</v>
      </c>
      <c r="AC16" s="69" t="str">
        <f>IF(AND('Hitos de enfoque priorizado'!C16="No",'Hitos de enfoque priorizado'!F16=""),IF('Hitos de enfoque priorizado'!B16=2,"ERROR 2","N/C"),"CORRECT")</f>
        <v>CORRECT</v>
      </c>
      <c r="AD16" s="69" t="str">
        <f>IF(AND('Hitos de enfoque priorizado'!C16="No",'Hitos de enfoque priorizado'!F16=""),IF('Hitos de enfoque priorizado'!B16=3,"ERROR 2","N/C"),"CORRECT")</f>
        <v>CORRECT</v>
      </c>
      <c r="AE16" s="69" t="str">
        <f>IF(AND('Hitos de enfoque priorizado'!C16="No",'Hitos de enfoque priorizado'!F16=""),IF('Hitos de enfoque priorizado'!B16=4,"ERROR 2","N/C"),"CORRECT")</f>
        <v>CORRECT</v>
      </c>
      <c r="AF16" s="69" t="str">
        <f>IF(AND('Hitos de enfoque priorizado'!C16="No",'Hitos de enfoque priorizado'!F16=""),IF('Hitos de enfoque priorizado'!B16=5,"ERROR 2","N/C"),"CORRECT")</f>
        <v>CORRECT</v>
      </c>
      <c r="AG16" s="78" t="str">
        <f>IF(AND('Hitos de enfoque priorizado'!C16="No",'Hitos de enfoque priorizado'!F16=""),IF('Hitos de enfoque priorizado'!B16=6,"ERROR 2","N/C"),"CORRECT")</f>
        <v>CORRECT</v>
      </c>
    </row>
    <row r="17" spans="1:33">
      <c r="A17" s="85">
        <f>COUNTIFS('Hitos de enfoque priorizado'!B17,"1",'Hitos de enfoque priorizado'!C17,"Sí")</f>
        <v>0</v>
      </c>
      <c r="B17" s="90">
        <f>COUNTIFS('Hitos de enfoque priorizado'!B17,"2",'Hitos de enfoque priorizado'!C17,"Sí")</f>
        <v>0</v>
      </c>
      <c r="C17" s="86">
        <f>COUNTIFS('Hitos de enfoque priorizado'!B17,"3",'Hitos de enfoque priorizado'!C17,"Sí")</f>
        <v>0</v>
      </c>
      <c r="D17" s="87">
        <f>COUNTIFS('Hitos de enfoque priorizado'!B17,"4",'Hitos de enfoque priorizado'!C17,"Sí")</f>
        <v>0</v>
      </c>
      <c r="E17" s="88">
        <f>COUNTIFS('Hitos de enfoque priorizado'!B17,"5",'Hitos de enfoque priorizado'!C17,"Sí")</f>
        <v>0</v>
      </c>
      <c r="F17" s="89">
        <f>COUNTIFS('Hitos de enfoque priorizado'!B17,"6",'Hitos de enfoque priorizado'!C17,"Sí")</f>
        <v>0</v>
      </c>
      <c r="G17" s="276">
        <f t="shared" si="0"/>
        <v>0</v>
      </c>
      <c r="H17" s="172">
        <f>COUNTIFS('Hitos de enfoque priorizado'!B17,"1",'Hitos de enfoque priorizado'!C17,"N/C")</f>
        <v>0</v>
      </c>
      <c r="I17" s="172">
        <f>COUNTIFS('Hitos de enfoque priorizado'!B17,"2",'Hitos de enfoque priorizado'!C17,"N/C")</f>
        <v>0</v>
      </c>
      <c r="J17" s="172">
        <f>COUNTIFS('Hitos de enfoque priorizado'!B17,"3",'Hitos de enfoque priorizado'!C17,"N/C")</f>
        <v>0</v>
      </c>
      <c r="K17" s="172">
        <f>COUNTIFS('Hitos de enfoque priorizado'!B17,"4",'Hitos de enfoque priorizado'!C17,"N/C")</f>
        <v>0</v>
      </c>
      <c r="L17" s="172">
        <f>COUNTIFS('Hitos de enfoque priorizado'!B17,"5",'Hitos de enfoque priorizado'!C17,"N/C")</f>
        <v>0</v>
      </c>
      <c r="M17" s="172">
        <f>COUNTIFS('Hitos de enfoque priorizado'!B17,"6",'Hitos de enfoque priorizado'!C17,"N/C")</f>
        <v>0</v>
      </c>
      <c r="N17" s="262">
        <f>SUM(H17:M17)</f>
        <v>0</v>
      </c>
      <c r="O17" s="281"/>
      <c r="P17" s="75" t="str">
        <f>IF('Hitos de enfoque priorizado'!$B17=1,'Hitos de enfoque priorizado'!$F17,"")</f>
        <v/>
      </c>
      <c r="Q17" s="75">
        <f>IF('Hitos de enfoque priorizado'!$B17=2,'Hitos de enfoque priorizado'!$F17,"")</f>
        <v>0</v>
      </c>
      <c r="R17" s="75" t="str">
        <f>IF('Hitos de enfoque priorizado'!$B17=3,'Hitos de enfoque priorizado'!$F17,"")</f>
        <v/>
      </c>
      <c r="S17" s="75" t="str">
        <f>IF('Hitos de enfoque priorizado'!$B17=4,'Hitos de enfoque priorizado'!$F17,"")</f>
        <v/>
      </c>
      <c r="T17" s="75" t="str">
        <f>IF('Hitos de enfoque priorizado'!$B17=5,'Hitos de enfoque priorizado'!$F17,"")</f>
        <v/>
      </c>
      <c r="U17" s="76" t="str">
        <f>IF('Hitos de enfoque priorizado'!$B17=6,'Hitos de enfoque priorizado'!$F17,"")</f>
        <v/>
      </c>
      <c r="V17" s="77" t="str">
        <f>IF(AND('Hitos de enfoque priorizado'!C17="Sí",'Hitos de enfoque priorizado'!F17=""),"CORRECT",IF('Hitos de enfoque priorizado'!C17="No","CORRECT",IF('Hitos de enfoque priorizado'!B17=1,"ERROR 1","N/C")))</f>
        <v>N/C</v>
      </c>
      <c r="W17" s="77" t="str">
        <f>IF(AND('Hitos de enfoque priorizado'!C17="Sí",'Hitos de enfoque priorizado'!F17=""),"CORRECT",IF('Hitos de enfoque priorizado'!C17="No","CORRECT",IF('Hitos de enfoque priorizado'!B17=2,"ERROR 1","N/C")))</f>
        <v>ERROR 1</v>
      </c>
      <c r="X17" s="77" t="str">
        <f>IF(AND('Hitos de enfoque priorizado'!C17="Sí",'Hitos de enfoque priorizado'!F17=""),"CORRECT",IF('Hitos de enfoque priorizado'!C17="No","CORRECT",IF('Hitos de enfoque priorizado'!B17=3,"ERROR 1","N/C")))</f>
        <v>N/C</v>
      </c>
      <c r="Y17" s="77" t="str">
        <f>IF(AND('Hitos de enfoque priorizado'!C17="Sí",'Hitos de enfoque priorizado'!F17=""),"CORRECT",IF('Hitos de enfoque priorizado'!C17="No","CORRECT",IF('Hitos de enfoque priorizado'!B17=4,"ERROR 1","N/C")))</f>
        <v>N/C</v>
      </c>
      <c r="Z17" s="77" t="str">
        <f>IF(AND('Hitos de enfoque priorizado'!C17="Sí",'Hitos de enfoque priorizado'!F17=""),"CORRECT",IF('Hitos de enfoque priorizado'!C17="No","CORRECT",IF('Hitos de enfoque priorizado'!B17=5,"ERROR 1","N/C")))</f>
        <v>N/C</v>
      </c>
      <c r="AA17" s="77" t="str">
        <f>IF(AND('Hitos de enfoque priorizado'!C17="Sí",'Hitos de enfoque priorizado'!F17=""),"CORRECT",IF('Hitos de enfoque priorizado'!C17="No","CORRECT",IF('Hitos de enfoque priorizado'!B17=6,"ERROR 1","N/C")))</f>
        <v>N/C</v>
      </c>
      <c r="AB17" s="69" t="str">
        <f>IF(AND('Hitos de enfoque priorizado'!C17="No",'Hitos de enfoque priorizado'!F17=""),IF('Hitos de enfoque priorizado'!B17=1,"ERROR 2","N/C"),"CORRECT")</f>
        <v>CORRECT</v>
      </c>
      <c r="AC17" s="69" t="str">
        <f>IF(AND('Hitos de enfoque priorizado'!C17="No",'Hitos de enfoque priorizado'!F17=""),IF('Hitos de enfoque priorizado'!B17=2,"ERROR 2","N/C"),"CORRECT")</f>
        <v>CORRECT</v>
      </c>
      <c r="AD17" s="69" t="str">
        <f>IF(AND('Hitos de enfoque priorizado'!C17="No",'Hitos de enfoque priorizado'!F17=""),IF('Hitos de enfoque priorizado'!B17=3,"ERROR 2","N/C"),"CORRECT")</f>
        <v>CORRECT</v>
      </c>
      <c r="AE17" s="69" t="str">
        <f>IF(AND('Hitos de enfoque priorizado'!C17="No",'Hitos de enfoque priorizado'!F17=""),IF('Hitos de enfoque priorizado'!B17=4,"ERROR 2","N/C"),"CORRECT")</f>
        <v>CORRECT</v>
      </c>
      <c r="AF17" s="69" t="str">
        <f>IF(AND('Hitos de enfoque priorizado'!C17="No",'Hitos de enfoque priorizado'!F17=""),IF('Hitos de enfoque priorizado'!B17=5,"ERROR 2","N/C"),"CORRECT")</f>
        <v>CORRECT</v>
      </c>
      <c r="AG17" s="78" t="str">
        <f>IF(AND('Hitos de enfoque priorizado'!C17="No",'Hitos de enfoque priorizado'!F17=""),IF('Hitos de enfoque priorizado'!B17=6,"ERROR 2","N/C"),"CORRECT")</f>
        <v>CORRECT</v>
      </c>
    </row>
    <row r="18" spans="1:33">
      <c r="A18" s="85">
        <f>COUNTIFS('Hitos de enfoque priorizado'!B18,"1",'Hitos de enfoque priorizado'!C18,"Sí")</f>
        <v>0</v>
      </c>
      <c r="B18" s="90">
        <f>COUNTIFS('Hitos de enfoque priorizado'!B18,"2",'Hitos de enfoque priorizado'!C18,"Sí")</f>
        <v>0</v>
      </c>
      <c r="C18" s="86">
        <f>COUNTIFS('Hitos de enfoque priorizado'!B18,"3",'Hitos de enfoque priorizado'!C18,"Sí")</f>
        <v>0</v>
      </c>
      <c r="D18" s="87">
        <f>COUNTIFS('Hitos de enfoque priorizado'!B18,"4",'Hitos de enfoque priorizado'!C18,"Sí")</f>
        <v>0</v>
      </c>
      <c r="E18" s="88">
        <f>COUNTIFS('Hitos de enfoque priorizado'!B18,"5",'Hitos de enfoque priorizado'!C18,"Sí")</f>
        <v>0</v>
      </c>
      <c r="F18" s="89">
        <f>COUNTIFS('Hitos de enfoque priorizado'!B18,"6",'Hitos de enfoque priorizado'!C18,"Sí")</f>
        <v>0</v>
      </c>
      <c r="G18" s="276">
        <f t="shared" si="0"/>
        <v>0</v>
      </c>
      <c r="H18" s="172">
        <f>COUNTIFS('Hitos de enfoque priorizado'!B18,"1",'Hitos de enfoque priorizado'!C18,"N/C")</f>
        <v>0</v>
      </c>
      <c r="I18" s="172">
        <f>COUNTIFS('Hitos de enfoque priorizado'!B18,"2",'Hitos de enfoque priorizado'!C18,"N/C")</f>
        <v>0</v>
      </c>
      <c r="J18" s="172">
        <f>COUNTIFS('Hitos de enfoque priorizado'!B18,"3",'Hitos de enfoque priorizado'!C18,"N/C")</f>
        <v>0</v>
      </c>
      <c r="K18" s="172">
        <f>COUNTIFS('Hitos de enfoque priorizado'!B18,"4",'Hitos de enfoque priorizado'!C18,"N/C")</f>
        <v>0</v>
      </c>
      <c r="L18" s="172">
        <f>COUNTIFS('Hitos de enfoque priorizado'!B18,"5",'Hitos de enfoque priorizado'!C18,"N/C")</f>
        <v>0</v>
      </c>
      <c r="M18" s="172">
        <f>COUNTIFS('Hitos de enfoque priorizado'!B18,"6",'Hitos de enfoque priorizado'!C18,"N/C")</f>
        <v>0</v>
      </c>
      <c r="N18" s="262">
        <f t="shared" si="1"/>
        <v>0</v>
      </c>
      <c r="O18" s="281"/>
      <c r="P18" s="75" t="str">
        <f>IF('Hitos de enfoque priorizado'!$B18=1,'Hitos de enfoque priorizado'!$F18,"")</f>
        <v/>
      </c>
      <c r="Q18" s="75">
        <f>IF('Hitos de enfoque priorizado'!$B18=2,'Hitos de enfoque priorizado'!$F18,"")</f>
        <v>0</v>
      </c>
      <c r="R18" s="75" t="str">
        <f>IF('Hitos de enfoque priorizado'!$B18=3,'Hitos de enfoque priorizado'!$F18,"")</f>
        <v/>
      </c>
      <c r="S18" s="75" t="str">
        <f>IF('Hitos de enfoque priorizado'!$B18=4,'Hitos de enfoque priorizado'!$F18,"")</f>
        <v/>
      </c>
      <c r="T18" s="75" t="str">
        <f>IF('Hitos de enfoque priorizado'!$B18=5,'Hitos de enfoque priorizado'!$F18,"")</f>
        <v/>
      </c>
      <c r="U18" s="76" t="str">
        <f>IF('Hitos de enfoque priorizado'!$B18=6,'Hitos de enfoque priorizado'!$F18,"")</f>
        <v/>
      </c>
      <c r="V18" s="77" t="str">
        <f>IF(AND('Hitos de enfoque priorizado'!C18="Sí",'Hitos de enfoque priorizado'!F18=""),"CORRECT",IF('Hitos de enfoque priorizado'!C18="No","CORRECT",IF('Hitos de enfoque priorizado'!B18=1,"ERROR 1","N/C")))</f>
        <v>N/C</v>
      </c>
      <c r="W18" s="77" t="str">
        <f>IF(AND('Hitos de enfoque priorizado'!C18="Sí",'Hitos de enfoque priorizado'!F18=""),"CORRECT",IF('Hitos de enfoque priorizado'!C18="No","CORRECT",IF('Hitos de enfoque priorizado'!B18=2,"ERROR 1","N/C")))</f>
        <v>ERROR 1</v>
      </c>
      <c r="X18" s="77" t="str">
        <f>IF(AND('Hitos de enfoque priorizado'!C18="Sí",'Hitos de enfoque priorizado'!F18=""),"CORRECT",IF('Hitos de enfoque priorizado'!C18="No","CORRECT",IF('Hitos de enfoque priorizado'!B18=3,"ERROR 1","N/C")))</f>
        <v>N/C</v>
      </c>
      <c r="Y18" s="77" t="str">
        <f>IF(AND('Hitos de enfoque priorizado'!C18="Sí",'Hitos de enfoque priorizado'!F18=""),"CORRECT",IF('Hitos de enfoque priorizado'!C18="No","CORRECT",IF('Hitos de enfoque priorizado'!B18=4,"ERROR 1","N/C")))</f>
        <v>N/C</v>
      </c>
      <c r="Z18" s="77" t="str">
        <f>IF(AND('Hitos de enfoque priorizado'!C18="Sí",'Hitos de enfoque priorizado'!F18=""),"CORRECT",IF('Hitos de enfoque priorizado'!C18="No","CORRECT",IF('Hitos de enfoque priorizado'!B18=5,"ERROR 1","N/C")))</f>
        <v>N/C</v>
      </c>
      <c r="AA18" s="77" t="str">
        <f>IF(AND('Hitos de enfoque priorizado'!C18="Sí",'Hitos de enfoque priorizado'!F18=""),"CORRECT",IF('Hitos de enfoque priorizado'!C18="No","CORRECT",IF('Hitos de enfoque priorizado'!B18=6,"ERROR 1","N/C")))</f>
        <v>N/C</v>
      </c>
      <c r="AB18" s="69" t="str">
        <f>IF(AND('Hitos de enfoque priorizado'!C18="No",'Hitos de enfoque priorizado'!F18=""),IF('Hitos de enfoque priorizado'!B18=1,"ERROR 2","N/C"),"CORRECT")</f>
        <v>CORRECT</v>
      </c>
      <c r="AC18" s="69" t="str">
        <f>IF(AND('Hitos de enfoque priorizado'!C18="No",'Hitos de enfoque priorizado'!F18=""),IF('Hitos de enfoque priorizado'!B18=2,"ERROR 2","N/C"),"CORRECT")</f>
        <v>CORRECT</v>
      </c>
      <c r="AD18" s="69" t="str">
        <f>IF(AND('Hitos de enfoque priorizado'!C18="No",'Hitos de enfoque priorizado'!F18=""),IF('Hitos de enfoque priorizado'!B18=3,"ERROR 2","N/C"),"CORRECT")</f>
        <v>CORRECT</v>
      </c>
      <c r="AE18" s="69" t="str">
        <f>IF(AND('Hitos de enfoque priorizado'!C18="No",'Hitos de enfoque priorizado'!F18=""),IF('Hitos de enfoque priorizado'!B18=4,"ERROR 2","N/C"),"CORRECT")</f>
        <v>CORRECT</v>
      </c>
      <c r="AF18" s="69" t="str">
        <f>IF(AND('Hitos de enfoque priorizado'!C18="No",'Hitos de enfoque priorizado'!F18=""),IF('Hitos de enfoque priorizado'!B18=5,"ERROR 2","N/C"),"CORRECT")</f>
        <v>CORRECT</v>
      </c>
      <c r="AG18" s="78" t="str">
        <f>IF(AND('Hitos de enfoque priorizado'!C18="No",'Hitos de enfoque priorizado'!F18=""),IF('Hitos de enfoque priorizado'!B18=6,"ERROR 2","N/C"),"CORRECT")</f>
        <v>CORRECT</v>
      </c>
    </row>
    <row r="19" spans="1:33">
      <c r="A19" s="85">
        <f>COUNTIFS('Hitos de enfoque priorizado'!B19,"1",'Hitos de enfoque priorizado'!C19,"Sí")</f>
        <v>0</v>
      </c>
      <c r="B19" s="90">
        <f>COUNTIFS('Hitos de enfoque priorizado'!B19,"2",'Hitos de enfoque priorizado'!C19,"Sí")</f>
        <v>0</v>
      </c>
      <c r="C19" s="86">
        <f>COUNTIFS('Hitos de enfoque priorizado'!B19,"3",'Hitos de enfoque priorizado'!C19,"Sí")</f>
        <v>0</v>
      </c>
      <c r="D19" s="87">
        <f>COUNTIFS('Hitos de enfoque priorizado'!B19,"4",'Hitos de enfoque priorizado'!C19,"Sí")</f>
        <v>0</v>
      </c>
      <c r="E19" s="88">
        <f>COUNTIFS('Hitos de enfoque priorizado'!B19,"5",'Hitos de enfoque priorizado'!C19,"Sí")</f>
        <v>0</v>
      </c>
      <c r="F19" s="89">
        <f>COUNTIFS('Hitos de enfoque priorizado'!B19,"6",'Hitos de enfoque priorizado'!C19,"Sí")</f>
        <v>0</v>
      </c>
      <c r="G19" s="276">
        <f t="shared" si="0"/>
        <v>0</v>
      </c>
      <c r="H19" s="172">
        <f>COUNTIFS('Hitos de enfoque priorizado'!B19,"1",'Hitos de enfoque priorizado'!C19,"N/C")</f>
        <v>0</v>
      </c>
      <c r="I19" s="172">
        <f>COUNTIFS('Hitos de enfoque priorizado'!B19,"2",'Hitos de enfoque priorizado'!C19,"N/C")</f>
        <v>0</v>
      </c>
      <c r="J19" s="172">
        <f>COUNTIFS('Hitos de enfoque priorizado'!B19,"3",'Hitos de enfoque priorizado'!C19,"N/C")</f>
        <v>0</v>
      </c>
      <c r="K19" s="172">
        <f>COUNTIFS('Hitos de enfoque priorizado'!B19,"4",'Hitos de enfoque priorizado'!C19,"N/C")</f>
        <v>0</v>
      </c>
      <c r="L19" s="172">
        <f>COUNTIFS('Hitos de enfoque priorizado'!B19,"5",'Hitos de enfoque priorizado'!C19,"N/C")</f>
        <v>0</v>
      </c>
      <c r="M19" s="172">
        <f>COUNTIFS('Hitos de enfoque priorizado'!B19,"6",'Hitos de enfoque priorizado'!C19,"N/C")</f>
        <v>0</v>
      </c>
      <c r="N19" s="262">
        <f t="shared" si="1"/>
        <v>0</v>
      </c>
      <c r="O19" s="281"/>
      <c r="P19" s="75" t="str">
        <f>IF('Hitos de enfoque priorizado'!$B19=1,'Hitos de enfoque priorizado'!$F19,"")</f>
        <v/>
      </c>
      <c r="Q19" s="75">
        <f>IF('Hitos de enfoque priorizado'!$B19=2,'Hitos de enfoque priorizado'!$F19,"")</f>
        <v>0</v>
      </c>
      <c r="R19" s="75" t="str">
        <f>IF('Hitos de enfoque priorizado'!$B19=3,'Hitos de enfoque priorizado'!$F19,"")</f>
        <v/>
      </c>
      <c r="S19" s="75" t="str">
        <f>IF('Hitos de enfoque priorizado'!$B19=4,'Hitos de enfoque priorizado'!$F19,"")</f>
        <v/>
      </c>
      <c r="T19" s="75" t="str">
        <f>IF('Hitos de enfoque priorizado'!$B19=5,'Hitos de enfoque priorizado'!$F19,"")</f>
        <v/>
      </c>
      <c r="U19" s="76" t="str">
        <f>IF('Hitos de enfoque priorizado'!$B19=6,'Hitos de enfoque priorizado'!$F19,"")</f>
        <v/>
      </c>
      <c r="V19" s="77" t="str">
        <f>IF(AND('Hitos de enfoque priorizado'!C19="Sí",'Hitos de enfoque priorizado'!F19=""),"CORRECT",IF('Hitos de enfoque priorizado'!C19="No","CORRECT",IF('Hitos de enfoque priorizado'!B19=1,"ERROR 1","N/C")))</f>
        <v>N/C</v>
      </c>
      <c r="W19" s="77" t="str">
        <f>IF(AND('Hitos de enfoque priorizado'!C19="Sí",'Hitos de enfoque priorizado'!F19=""),"CORRECT",IF('Hitos de enfoque priorizado'!C19="No","CORRECT",IF('Hitos de enfoque priorizado'!B19=2,"ERROR 1","N/C")))</f>
        <v>ERROR 1</v>
      </c>
      <c r="X19" s="77" t="str">
        <f>IF(AND('Hitos de enfoque priorizado'!C19="Sí",'Hitos de enfoque priorizado'!F19=""),"CORRECT",IF('Hitos de enfoque priorizado'!C19="No","CORRECT",IF('Hitos de enfoque priorizado'!B19=3,"ERROR 1","N/C")))</f>
        <v>N/C</v>
      </c>
      <c r="Y19" s="77" t="str">
        <f>IF(AND('Hitos de enfoque priorizado'!C19="Sí",'Hitos de enfoque priorizado'!F19=""),"CORRECT",IF('Hitos de enfoque priorizado'!C19="No","CORRECT",IF('Hitos de enfoque priorizado'!B19=4,"ERROR 1","N/C")))</f>
        <v>N/C</v>
      </c>
      <c r="Z19" s="77" t="str">
        <f>IF(AND('Hitos de enfoque priorizado'!C19="Sí",'Hitos de enfoque priorizado'!F19=""),"CORRECT",IF('Hitos de enfoque priorizado'!C19="No","CORRECT",IF('Hitos de enfoque priorizado'!B19=5,"ERROR 1","N/C")))</f>
        <v>N/C</v>
      </c>
      <c r="AA19" s="77" t="str">
        <f>IF(AND('Hitos de enfoque priorizado'!C19="Sí",'Hitos de enfoque priorizado'!F19=""),"CORRECT",IF('Hitos de enfoque priorizado'!C19="No","CORRECT",IF('Hitos de enfoque priorizado'!B19=6,"ERROR 1","N/C")))</f>
        <v>N/C</v>
      </c>
      <c r="AB19" s="69" t="str">
        <f>IF(AND('Hitos de enfoque priorizado'!C19="No",'Hitos de enfoque priorizado'!F19=""),IF('Hitos de enfoque priorizado'!B19=1,"ERROR 2","N/C"),"CORRECT")</f>
        <v>CORRECT</v>
      </c>
      <c r="AC19" s="69" t="str">
        <f>IF(AND('Hitos de enfoque priorizado'!C19="No",'Hitos de enfoque priorizado'!F19=""),IF('Hitos de enfoque priorizado'!B19=2,"ERROR 2","N/C"),"CORRECT")</f>
        <v>CORRECT</v>
      </c>
      <c r="AD19" s="69" t="str">
        <f>IF(AND('Hitos de enfoque priorizado'!C19="No",'Hitos de enfoque priorizado'!F19=""),IF('Hitos de enfoque priorizado'!B19=3,"ERROR 2","N/C"),"CORRECT")</f>
        <v>CORRECT</v>
      </c>
      <c r="AE19" s="69" t="str">
        <f>IF(AND('Hitos de enfoque priorizado'!C19="No",'Hitos de enfoque priorizado'!F19=""),IF('Hitos de enfoque priorizado'!B19=4,"ERROR 2","N/C"),"CORRECT")</f>
        <v>CORRECT</v>
      </c>
      <c r="AF19" s="69" t="str">
        <f>IF(AND('Hitos de enfoque priorizado'!C19="No",'Hitos de enfoque priorizado'!F19=""),IF('Hitos de enfoque priorizado'!B19=5,"ERROR 2","N/C"),"CORRECT")</f>
        <v>CORRECT</v>
      </c>
      <c r="AG19" s="78" t="str">
        <f>IF(AND('Hitos de enfoque priorizado'!C19="No",'Hitos de enfoque priorizado'!F19=""),IF('Hitos de enfoque priorizado'!B19=6,"ERROR 2","N/C"),"CORRECT")</f>
        <v>CORRECT</v>
      </c>
    </row>
    <row r="20" spans="1:33">
      <c r="A20" s="85">
        <f>COUNTIFS('Hitos de enfoque priorizado'!B20,"1",'Hitos de enfoque priorizado'!C20,"Sí")</f>
        <v>0</v>
      </c>
      <c r="B20" s="90">
        <f>COUNTIFS('Hitos de enfoque priorizado'!B20,"2",'Hitos de enfoque priorizado'!C20,"Sí")</f>
        <v>0</v>
      </c>
      <c r="C20" s="86">
        <f>COUNTIFS('Hitos de enfoque priorizado'!B20,"3",'Hitos de enfoque priorizado'!C20,"Sí")</f>
        <v>0</v>
      </c>
      <c r="D20" s="87">
        <f>COUNTIFS('Hitos de enfoque priorizado'!B20,"4",'Hitos de enfoque priorizado'!C20,"Sí")</f>
        <v>0</v>
      </c>
      <c r="E20" s="88">
        <f>COUNTIFS('Hitos de enfoque priorizado'!B20,"5",'Hitos de enfoque priorizado'!C20,"Sí")</f>
        <v>0</v>
      </c>
      <c r="F20" s="89">
        <f>COUNTIFS('Hitos de enfoque priorizado'!B20,"6",'Hitos de enfoque priorizado'!C20,"Sí")</f>
        <v>0</v>
      </c>
      <c r="G20" s="276">
        <f t="shared" si="0"/>
        <v>0</v>
      </c>
      <c r="H20" s="172">
        <f>COUNTIFS('Hitos de enfoque priorizado'!B20,"1",'Hitos de enfoque priorizado'!C20,"N/C")</f>
        <v>0</v>
      </c>
      <c r="I20" s="172">
        <f>COUNTIFS('Hitos de enfoque priorizado'!B20,"2",'Hitos de enfoque priorizado'!C20,"N/C")</f>
        <v>0</v>
      </c>
      <c r="J20" s="172">
        <f>COUNTIFS('Hitos de enfoque priorizado'!B20,"3",'Hitos de enfoque priorizado'!C20,"N/C")</f>
        <v>0</v>
      </c>
      <c r="K20" s="172">
        <f>COUNTIFS('Hitos de enfoque priorizado'!B20,"4",'Hitos de enfoque priorizado'!C20,"N/C")</f>
        <v>0</v>
      </c>
      <c r="L20" s="172">
        <f>COUNTIFS('Hitos de enfoque priorizado'!B20,"5",'Hitos de enfoque priorizado'!C20,"N/C")</f>
        <v>0</v>
      </c>
      <c r="M20" s="172">
        <f>COUNTIFS('Hitos de enfoque priorizado'!B20,"6",'Hitos de enfoque priorizado'!C20,"N/C")</f>
        <v>0</v>
      </c>
      <c r="N20" s="262">
        <f t="shared" si="1"/>
        <v>0</v>
      </c>
      <c r="O20" s="281"/>
      <c r="P20" s="75" t="str">
        <f>IF('Hitos de enfoque priorizado'!$B20=1,'Hitos de enfoque priorizado'!$F20,"")</f>
        <v/>
      </c>
      <c r="Q20" s="75">
        <f>IF('Hitos de enfoque priorizado'!$B20=2,'Hitos de enfoque priorizado'!$F20,"")</f>
        <v>0</v>
      </c>
      <c r="R20" s="75" t="str">
        <f>IF('Hitos de enfoque priorizado'!$B20=3,'Hitos de enfoque priorizado'!$F20,"")</f>
        <v/>
      </c>
      <c r="S20" s="75" t="str">
        <f>IF('Hitos de enfoque priorizado'!$B20=4,'Hitos de enfoque priorizado'!$F20,"")</f>
        <v/>
      </c>
      <c r="T20" s="75" t="str">
        <f>IF('Hitos de enfoque priorizado'!$B20=5,'Hitos de enfoque priorizado'!$F20,"")</f>
        <v/>
      </c>
      <c r="U20" s="76" t="str">
        <f>IF('Hitos de enfoque priorizado'!$B20=6,'Hitos de enfoque priorizado'!$F20,"")</f>
        <v/>
      </c>
      <c r="V20" s="77" t="str">
        <f>IF(AND('Hitos de enfoque priorizado'!C20="Sí",'Hitos de enfoque priorizado'!F20=""),"CORRECT",IF('Hitos de enfoque priorizado'!C20="No","CORRECT",IF('Hitos de enfoque priorizado'!B20=1,"ERROR 1","N/C")))</f>
        <v>N/C</v>
      </c>
      <c r="W20" s="77" t="str">
        <f>IF(AND('Hitos de enfoque priorizado'!C20="Sí",'Hitos de enfoque priorizado'!F20=""),"CORRECT",IF('Hitos de enfoque priorizado'!C20="No","CORRECT",IF('Hitos de enfoque priorizado'!B20=2,"ERROR 1","N/C")))</f>
        <v>ERROR 1</v>
      </c>
      <c r="X20" s="77" t="str">
        <f>IF(AND('Hitos de enfoque priorizado'!C20="Sí",'Hitos de enfoque priorizado'!F20=""),"CORRECT",IF('Hitos de enfoque priorizado'!C20="No","CORRECT",IF('Hitos de enfoque priorizado'!B20=3,"ERROR 1","N/C")))</f>
        <v>N/C</v>
      </c>
      <c r="Y20" s="77" t="str">
        <f>IF(AND('Hitos de enfoque priorizado'!C20="Sí",'Hitos de enfoque priorizado'!F20=""),"CORRECT",IF('Hitos de enfoque priorizado'!C20="No","CORRECT",IF('Hitos de enfoque priorizado'!B20=4,"ERROR 1","N/C")))</f>
        <v>N/C</v>
      </c>
      <c r="Z20" s="77" t="str">
        <f>IF(AND('Hitos de enfoque priorizado'!C20="Sí",'Hitos de enfoque priorizado'!F20=""),"CORRECT",IF('Hitos de enfoque priorizado'!C20="No","CORRECT",IF('Hitos de enfoque priorizado'!B20=5,"ERROR 1","N/C")))</f>
        <v>N/C</v>
      </c>
      <c r="AA20" s="77" t="str">
        <f>IF(AND('Hitos de enfoque priorizado'!C20="Sí",'Hitos de enfoque priorizado'!F20=""),"CORRECT",IF('Hitos de enfoque priorizado'!C20="No","CORRECT",IF('Hitos de enfoque priorizado'!B20=6,"ERROR 1","N/C")))</f>
        <v>N/C</v>
      </c>
      <c r="AB20" s="69" t="str">
        <f>IF(AND('Hitos de enfoque priorizado'!C20="No",'Hitos de enfoque priorizado'!F20=""),IF('Hitos de enfoque priorizado'!B20=1,"ERROR 2","N/C"),"CORRECT")</f>
        <v>CORRECT</v>
      </c>
      <c r="AC20" s="69" t="str">
        <f>IF(AND('Hitos de enfoque priorizado'!C20="No",'Hitos de enfoque priorizado'!F20=""),IF('Hitos de enfoque priorizado'!B20=2,"ERROR 2","N/C"),"CORRECT")</f>
        <v>CORRECT</v>
      </c>
      <c r="AD20" s="69" t="str">
        <f>IF(AND('Hitos de enfoque priorizado'!C20="No",'Hitos de enfoque priorizado'!F20=""),IF('Hitos de enfoque priorizado'!B20=3,"ERROR 2","N/C"),"CORRECT")</f>
        <v>CORRECT</v>
      </c>
      <c r="AE20" s="69" t="str">
        <f>IF(AND('Hitos de enfoque priorizado'!C20="No",'Hitos de enfoque priorizado'!F20=""),IF('Hitos de enfoque priorizado'!B20=4,"ERROR 2","N/C"),"CORRECT")</f>
        <v>CORRECT</v>
      </c>
      <c r="AF20" s="69" t="str">
        <f>IF(AND('Hitos de enfoque priorizado'!C20="No",'Hitos de enfoque priorizado'!F20=""),IF('Hitos de enfoque priorizado'!B20=5,"ERROR 2","N/C"),"CORRECT")</f>
        <v>CORRECT</v>
      </c>
      <c r="AG20" s="78" t="str">
        <f>IF(AND('Hitos de enfoque priorizado'!C20="No",'Hitos de enfoque priorizado'!F20=""),IF('Hitos de enfoque priorizado'!B20=6,"ERROR 2","N/C"),"CORRECT")</f>
        <v>CORRECT</v>
      </c>
    </row>
    <row r="21" spans="1:33">
      <c r="A21" s="85">
        <f>COUNTIFS('Hitos de enfoque priorizado'!B21,"1",'Hitos de enfoque priorizado'!C21,"Sí")</f>
        <v>0</v>
      </c>
      <c r="B21" s="90">
        <f>COUNTIFS('Hitos de enfoque priorizado'!B21,"2",'Hitos de enfoque priorizado'!C21,"Sí")</f>
        <v>0</v>
      </c>
      <c r="C21" s="86">
        <f>COUNTIFS('Hitos de enfoque priorizado'!B21,"3",'Hitos de enfoque priorizado'!C21,"Sí")</f>
        <v>0</v>
      </c>
      <c r="D21" s="87">
        <f>COUNTIFS('Hitos de enfoque priorizado'!B21,"4",'Hitos de enfoque priorizado'!C21,"Sí")</f>
        <v>0</v>
      </c>
      <c r="E21" s="88">
        <f>COUNTIFS('Hitos de enfoque priorizado'!B21,"5",'Hitos de enfoque priorizado'!C21,"Sí")</f>
        <v>0</v>
      </c>
      <c r="F21" s="89">
        <f>COUNTIFS('Hitos de enfoque priorizado'!B21,"6",'Hitos de enfoque priorizado'!C21,"Sí")</f>
        <v>0</v>
      </c>
      <c r="G21" s="276">
        <f t="shared" si="0"/>
        <v>0</v>
      </c>
      <c r="H21" s="172">
        <f>COUNTIFS('Hitos de enfoque priorizado'!B21,"1",'Hitos de enfoque priorizado'!C21,"N/C")</f>
        <v>0</v>
      </c>
      <c r="I21" s="172">
        <f>COUNTIFS('Hitos de enfoque priorizado'!B21,"2",'Hitos de enfoque priorizado'!C21,"N/C")</f>
        <v>0</v>
      </c>
      <c r="J21" s="172">
        <f>COUNTIFS('Hitos de enfoque priorizado'!B21,"3",'Hitos de enfoque priorizado'!C21,"N/C")</f>
        <v>0</v>
      </c>
      <c r="K21" s="172">
        <f>COUNTIFS('Hitos de enfoque priorizado'!B21,"4",'Hitos de enfoque priorizado'!C21,"N/C")</f>
        <v>0</v>
      </c>
      <c r="L21" s="172">
        <f>COUNTIFS('Hitos de enfoque priorizado'!B21,"5",'Hitos de enfoque priorizado'!C21,"N/C")</f>
        <v>0</v>
      </c>
      <c r="M21" s="172">
        <f>COUNTIFS('Hitos de enfoque priorizado'!B21,"6",'Hitos de enfoque priorizado'!C21,"N/C")</f>
        <v>0</v>
      </c>
      <c r="N21" s="262">
        <f t="shared" si="1"/>
        <v>0</v>
      </c>
      <c r="O21" s="281"/>
      <c r="P21" s="75" t="str">
        <f>IF('Hitos de enfoque priorizado'!$B21=1,'Hitos de enfoque priorizado'!$F21,"")</f>
        <v/>
      </c>
      <c r="Q21" s="75">
        <f>IF('Hitos de enfoque priorizado'!$B21=2,'Hitos de enfoque priorizado'!$F21,"")</f>
        <v>0</v>
      </c>
      <c r="R21" s="75" t="str">
        <f>IF('Hitos de enfoque priorizado'!$B21=3,'Hitos de enfoque priorizado'!$F21,"")</f>
        <v/>
      </c>
      <c r="S21" s="75" t="str">
        <f>IF('Hitos de enfoque priorizado'!$B21=4,'Hitos de enfoque priorizado'!$F21,"")</f>
        <v/>
      </c>
      <c r="T21" s="75" t="str">
        <f>IF('Hitos de enfoque priorizado'!$B21=5,'Hitos de enfoque priorizado'!$F21,"")</f>
        <v/>
      </c>
      <c r="U21" s="76" t="str">
        <f>IF('Hitos de enfoque priorizado'!$B21=6,'Hitos de enfoque priorizado'!$F21,"")</f>
        <v/>
      </c>
      <c r="V21" s="77" t="str">
        <f>IF(AND('Hitos de enfoque priorizado'!C21="Sí",'Hitos de enfoque priorizado'!F21=""),"CORRECT",IF('Hitos de enfoque priorizado'!C21="No","CORRECT",IF('Hitos de enfoque priorizado'!B21=1,"ERROR 1","N/C")))</f>
        <v>N/C</v>
      </c>
      <c r="W21" s="77" t="str">
        <f>IF(AND('Hitos de enfoque priorizado'!C21="Sí",'Hitos de enfoque priorizado'!F21=""),"CORRECT",IF('Hitos de enfoque priorizado'!C21="No","CORRECT",IF('Hitos de enfoque priorizado'!B21=2,"ERROR 1","N/C")))</f>
        <v>ERROR 1</v>
      </c>
      <c r="X21" s="77" t="str">
        <f>IF(AND('Hitos de enfoque priorizado'!C21="Sí",'Hitos de enfoque priorizado'!F21=""),"CORRECT",IF('Hitos de enfoque priorizado'!C21="No","CORRECT",IF('Hitos de enfoque priorizado'!B21=3,"ERROR 1","N/C")))</f>
        <v>N/C</v>
      </c>
      <c r="Y21" s="77" t="str">
        <f>IF(AND('Hitos de enfoque priorizado'!C21="Sí",'Hitos de enfoque priorizado'!F21=""),"CORRECT",IF('Hitos de enfoque priorizado'!C21="No","CORRECT",IF('Hitos de enfoque priorizado'!B21=4,"ERROR 1","N/C")))</f>
        <v>N/C</v>
      </c>
      <c r="Z21" s="77" t="str">
        <f>IF(AND('Hitos de enfoque priorizado'!C21="Sí",'Hitos de enfoque priorizado'!F21=""),"CORRECT",IF('Hitos de enfoque priorizado'!C21="No","CORRECT",IF('Hitos de enfoque priorizado'!B21=5,"ERROR 1","N/C")))</f>
        <v>N/C</v>
      </c>
      <c r="AA21" s="77" t="str">
        <f>IF(AND('Hitos de enfoque priorizado'!C21="Sí",'Hitos de enfoque priorizado'!F21=""),"CORRECT",IF('Hitos de enfoque priorizado'!C21="No","CORRECT",IF('Hitos de enfoque priorizado'!B21=6,"ERROR 1","N/C")))</f>
        <v>N/C</v>
      </c>
      <c r="AB21" s="69" t="str">
        <f>IF(AND('Hitos de enfoque priorizado'!C21="No",'Hitos de enfoque priorizado'!F21=""),IF('Hitos de enfoque priorizado'!B21=1,"ERROR 2","N/C"),"CORRECT")</f>
        <v>CORRECT</v>
      </c>
      <c r="AC21" s="69" t="str">
        <f>IF(AND('Hitos de enfoque priorizado'!C21="No",'Hitos de enfoque priorizado'!F21=""),IF('Hitos de enfoque priorizado'!B21=2,"ERROR 2","N/C"),"CORRECT")</f>
        <v>CORRECT</v>
      </c>
      <c r="AD21" s="69" t="str">
        <f>IF(AND('Hitos de enfoque priorizado'!C21="No",'Hitos de enfoque priorizado'!F21=""),IF('Hitos de enfoque priorizado'!B21=3,"ERROR 2","N/C"),"CORRECT")</f>
        <v>CORRECT</v>
      </c>
      <c r="AE21" s="69" t="str">
        <f>IF(AND('Hitos de enfoque priorizado'!C21="No",'Hitos de enfoque priorizado'!F21=""),IF('Hitos de enfoque priorizado'!B21=4,"ERROR 2","N/C"),"CORRECT")</f>
        <v>CORRECT</v>
      </c>
      <c r="AF21" s="69" t="str">
        <f>IF(AND('Hitos de enfoque priorizado'!C21="No",'Hitos de enfoque priorizado'!F21=""),IF('Hitos de enfoque priorizado'!B21=5,"ERROR 2","N/C"),"CORRECT")</f>
        <v>CORRECT</v>
      </c>
      <c r="AG21" s="78" t="str">
        <f>IF(AND('Hitos de enfoque priorizado'!C21="No",'Hitos de enfoque priorizado'!F21=""),IF('Hitos de enfoque priorizado'!B21=6,"ERROR 2","N/C"),"CORRECT")</f>
        <v>CORRECT</v>
      </c>
    </row>
    <row r="22" spans="1:33">
      <c r="A22" s="85">
        <f>COUNTIFS('Hitos de enfoque priorizado'!B22,"1",'Hitos de enfoque priorizado'!C22,"Sí")</f>
        <v>0</v>
      </c>
      <c r="B22" s="90">
        <f>COUNTIFS('Hitos de enfoque priorizado'!B22,"2",'Hitos de enfoque priorizado'!C22,"Sí")</f>
        <v>0</v>
      </c>
      <c r="C22" s="86">
        <f>COUNTIFS('Hitos de enfoque priorizado'!B22,"3",'Hitos de enfoque priorizado'!C22,"Sí")</f>
        <v>0</v>
      </c>
      <c r="D22" s="87">
        <f>COUNTIFS('Hitos de enfoque priorizado'!B22,"4",'Hitos de enfoque priorizado'!C22,"Sí")</f>
        <v>0</v>
      </c>
      <c r="E22" s="88">
        <f>COUNTIFS('Hitos de enfoque priorizado'!B22,"5",'Hitos de enfoque priorizado'!C22,"Sí")</f>
        <v>0</v>
      </c>
      <c r="F22" s="89">
        <f>COUNTIFS('Hitos de enfoque priorizado'!B22,"6",'Hitos de enfoque priorizado'!C22,"Sí")</f>
        <v>0</v>
      </c>
      <c r="G22" s="276">
        <f t="shared" si="0"/>
        <v>0</v>
      </c>
      <c r="H22" s="172">
        <f>COUNTIFS('Hitos de enfoque priorizado'!B22,"1",'Hitos de enfoque priorizado'!C22,"N/C")</f>
        <v>0</v>
      </c>
      <c r="I22" s="172">
        <f>COUNTIFS('Hitos de enfoque priorizado'!B22,"2",'Hitos de enfoque priorizado'!C22,"N/C")</f>
        <v>0</v>
      </c>
      <c r="J22" s="172">
        <f>COUNTIFS('Hitos de enfoque priorizado'!B22,"3",'Hitos de enfoque priorizado'!C22,"N/C")</f>
        <v>0</v>
      </c>
      <c r="K22" s="172">
        <f>COUNTIFS('Hitos de enfoque priorizado'!B22,"4",'Hitos de enfoque priorizado'!C22,"N/C")</f>
        <v>0</v>
      </c>
      <c r="L22" s="172">
        <f>COUNTIFS('Hitos de enfoque priorizado'!B22,"5",'Hitos de enfoque priorizado'!C22,"N/C")</f>
        <v>0</v>
      </c>
      <c r="M22" s="172">
        <f>COUNTIFS('Hitos de enfoque priorizado'!B22,"6",'Hitos de enfoque priorizado'!C22,"N/C")</f>
        <v>0</v>
      </c>
      <c r="N22" s="262">
        <f t="shared" si="1"/>
        <v>0</v>
      </c>
      <c r="O22" s="281"/>
      <c r="P22" s="75" t="str">
        <f>IF('Hitos de enfoque priorizado'!$B22=1,'Hitos de enfoque priorizado'!$F22,"")</f>
        <v/>
      </c>
      <c r="Q22" s="75">
        <f>IF('Hitos de enfoque priorizado'!$B22=2,'Hitos de enfoque priorizado'!$F22,"")</f>
        <v>0</v>
      </c>
      <c r="R22" s="75" t="str">
        <f>IF('Hitos de enfoque priorizado'!$B22=3,'Hitos de enfoque priorizado'!$F22,"")</f>
        <v/>
      </c>
      <c r="S22" s="75" t="str">
        <f>IF('Hitos de enfoque priorizado'!$B22=4,'Hitos de enfoque priorizado'!$F22,"")</f>
        <v/>
      </c>
      <c r="T22" s="75" t="str">
        <f>IF('Hitos de enfoque priorizado'!$B22=5,'Hitos de enfoque priorizado'!$F22,"")</f>
        <v/>
      </c>
      <c r="U22" s="76" t="str">
        <f>IF('Hitos de enfoque priorizado'!$B22=6,'Hitos de enfoque priorizado'!$F22,"")</f>
        <v/>
      </c>
      <c r="V22" s="77" t="str">
        <f>IF(AND('Hitos de enfoque priorizado'!C22="Sí",'Hitos de enfoque priorizado'!F22=""),"CORRECT",IF('Hitos de enfoque priorizado'!C22="No","CORRECT",IF('Hitos de enfoque priorizado'!B22=1,"ERROR 1","N/C")))</f>
        <v>N/C</v>
      </c>
      <c r="W22" s="77" t="str">
        <f>IF(AND('Hitos de enfoque priorizado'!C22="Sí",'Hitos de enfoque priorizado'!F22=""),"CORRECT",IF('Hitos de enfoque priorizado'!C22="No","CORRECT",IF('Hitos de enfoque priorizado'!B22=2,"ERROR 1","N/C")))</f>
        <v>ERROR 1</v>
      </c>
      <c r="X22" s="77" t="str">
        <f>IF(AND('Hitos de enfoque priorizado'!C22="Sí",'Hitos de enfoque priorizado'!F22=""),"CORRECT",IF('Hitos de enfoque priorizado'!C22="No","CORRECT",IF('Hitos de enfoque priorizado'!B22=3,"ERROR 1","N/C")))</f>
        <v>N/C</v>
      </c>
      <c r="Y22" s="77" t="str">
        <f>IF(AND('Hitos de enfoque priorizado'!C22="Sí",'Hitos de enfoque priorizado'!F22=""),"CORRECT",IF('Hitos de enfoque priorizado'!C22="No","CORRECT",IF('Hitos de enfoque priorizado'!B22=4,"ERROR 1","N/C")))</f>
        <v>N/C</v>
      </c>
      <c r="Z22" s="77" t="str">
        <f>IF(AND('Hitos de enfoque priorizado'!C22="Sí",'Hitos de enfoque priorizado'!F22=""),"CORRECT",IF('Hitos de enfoque priorizado'!C22="No","CORRECT",IF('Hitos de enfoque priorizado'!B22=5,"ERROR 1","N/C")))</f>
        <v>N/C</v>
      </c>
      <c r="AA22" s="77" t="str">
        <f>IF(AND('Hitos de enfoque priorizado'!C22="Sí",'Hitos de enfoque priorizado'!F22=""),"CORRECT",IF('Hitos de enfoque priorizado'!C22="No","CORRECT",IF('Hitos de enfoque priorizado'!B22=6,"ERROR 1","N/C")))</f>
        <v>N/C</v>
      </c>
      <c r="AB22" s="69" t="str">
        <f>IF(AND('Hitos de enfoque priorizado'!C22="No",'Hitos de enfoque priorizado'!F22=""),IF('Hitos de enfoque priorizado'!B22=1,"ERROR 2","N/C"),"CORRECT")</f>
        <v>CORRECT</v>
      </c>
      <c r="AC22" s="69" t="str">
        <f>IF(AND('Hitos de enfoque priorizado'!C22="No",'Hitos de enfoque priorizado'!F22=""),IF('Hitos de enfoque priorizado'!B22=2,"ERROR 2","N/C"),"CORRECT")</f>
        <v>CORRECT</v>
      </c>
      <c r="AD22" s="69" t="str">
        <f>IF(AND('Hitos de enfoque priorizado'!C22="No",'Hitos de enfoque priorizado'!F22=""),IF('Hitos de enfoque priorizado'!B22=3,"ERROR 2","N/C"),"CORRECT")</f>
        <v>CORRECT</v>
      </c>
      <c r="AE22" s="69" t="str">
        <f>IF(AND('Hitos de enfoque priorizado'!C22="No",'Hitos de enfoque priorizado'!F22=""),IF('Hitos de enfoque priorizado'!B22=4,"ERROR 2","N/C"),"CORRECT")</f>
        <v>CORRECT</v>
      </c>
      <c r="AF22" s="69" t="str">
        <f>IF(AND('Hitos de enfoque priorizado'!C22="No",'Hitos de enfoque priorizado'!F22=""),IF('Hitos de enfoque priorizado'!B22=5,"ERROR 2","N/C"),"CORRECT")</f>
        <v>CORRECT</v>
      </c>
      <c r="AG22" s="78" t="str">
        <f>IF(AND('Hitos de enfoque priorizado'!C22="No",'Hitos de enfoque priorizado'!F22=""),IF('Hitos de enfoque priorizado'!B22=6,"ERROR 2","N/C"),"CORRECT")</f>
        <v>CORRECT</v>
      </c>
    </row>
    <row r="23" spans="1:33">
      <c r="A23" s="85">
        <f>COUNTIFS('Hitos de enfoque priorizado'!B23,"1",'Hitos de enfoque priorizado'!C23,"Sí")</f>
        <v>0</v>
      </c>
      <c r="B23" s="90">
        <f>COUNTIFS('Hitos de enfoque priorizado'!B23,"2",'Hitos de enfoque priorizado'!C23,"Sí")</f>
        <v>0</v>
      </c>
      <c r="C23" s="86">
        <f>COUNTIFS('Hitos de enfoque priorizado'!B23,"3",'Hitos de enfoque priorizado'!C23,"Sí")</f>
        <v>0</v>
      </c>
      <c r="D23" s="87">
        <f>COUNTIFS('Hitos de enfoque priorizado'!B23,"4",'Hitos de enfoque priorizado'!C23,"Sí")</f>
        <v>0</v>
      </c>
      <c r="E23" s="88">
        <f>COUNTIFS('Hitos de enfoque priorizado'!B23,"5",'Hitos de enfoque priorizado'!C23,"Sí")</f>
        <v>0</v>
      </c>
      <c r="F23" s="89">
        <f>COUNTIFS('Hitos de enfoque priorizado'!B23,"6",'Hitos de enfoque priorizado'!C23,"Sí")</f>
        <v>0</v>
      </c>
      <c r="G23" s="276">
        <f t="shared" si="0"/>
        <v>0</v>
      </c>
      <c r="H23" s="172">
        <f>COUNTIFS('Hitos de enfoque priorizado'!B23,"1",'Hitos de enfoque priorizado'!C23,"N/C")</f>
        <v>0</v>
      </c>
      <c r="I23" s="172">
        <f>COUNTIFS('Hitos de enfoque priorizado'!B23,"2",'Hitos de enfoque priorizado'!C23,"N/C")</f>
        <v>0</v>
      </c>
      <c r="J23" s="172">
        <f>COUNTIFS('Hitos de enfoque priorizado'!B23,"3",'Hitos de enfoque priorizado'!C23,"N/C")</f>
        <v>0</v>
      </c>
      <c r="K23" s="172">
        <f>COUNTIFS('Hitos de enfoque priorizado'!B23,"4",'Hitos de enfoque priorizado'!C23,"N/C")</f>
        <v>0</v>
      </c>
      <c r="L23" s="172">
        <f>COUNTIFS('Hitos de enfoque priorizado'!B23,"5",'Hitos de enfoque priorizado'!C23,"N/C")</f>
        <v>0</v>
      </c>
      <c r="M23" s="172">
        <f>COUNTIFS('Hitos de enfoque priorizado'!B23,"6",'Hitos de enfoque priorizado'!C23,"N/C")</f>
        <v>0</v>
      </c>
      <c r="N23" s="262">
        <f t="shared" si="1"/>
        <v>0</v>
      </c>
      <c r="O23" s="281"/>
      <c r="P23" s="75" t="str">
        <f>IF('Hitos de enfoque priorizado'!$B23=1,'Hitos de enfoque priorizado'!$F23,"")</f>
        <v/>
      </c>
      <c r="Q23" s="75">
        <f>IF('Hitos de enfoque priorizado'!$B23=2,'Hitos de enfoque priorizado'!$F23,"")</f>
        <v>0</v>
      </c>
      <c r="R23" s="75" t="str">
        <f>IF('Hitos de enfoque priorizado'!$B23=3,'Hitos de enfoque priorizado'!$F23,"")</f>
        <v/>
      </c>
      <c r="S23" s="75" t="str">
        <f>IF('Hitos de enfoque priorizado'!$B23=4,'Hitos de enfoque priorizado'!$F23,"")</f>
        <v/>
      </c>
      <c r="T23" s="75" t="str">
        <f>IF('Hitos de enfoque priorizado'!$B23=5,'Hitos de enfoque priorizado'!$F23,"")</f>
        <v/>
      </c>
      <c r="U23" s="76" t="str">
        <f>IF('Hitos de enfoque priorizado'!$B23=6,'Hitos de enfoque priorizado'!$F23,"")</f>
        <v/>
      </c>
      <c r="V23" s="77" t="str">
        <f>IF(AND('Hitos de enfoque priorizado'!C23="Sí",'Hitos de enfoque priorizado'!F23=""),"CORRECT",IF('Hitos de enfoque priorizado'!C23="No","CORRECT",IF('Hitos de enfoque priorizado'!B23=1,"ERROR 1","N/C")))</f>
        <v>N/C</v>
      </c>
      <c r="W23" s="77" t="str">
        <f>IF(AND('Hitos de enfoque priorizado'!C23="Sí",'Hitos de enfoque priorizado'!F23=""),"CORRECT",IF('Hitos de enfoque priorizado'!C23="No","CORRECT",IF('Hitos de enfoque priorizado'!B23=2,"ERROR 1","N/C")))</f>
        <v>ERROR 1</v>
      </c>
      <c r="X23" s="77" t="str">
        <f>IF(AND('Hitos de enfoque priorizado'!C23="Sí",'Hitos de enfoque priorizado'!F23=""),"CORRECT",IF('Hitos de enfoque priorizado'!C23="No","CORRECT",IF('Hitos de enfoque priorizado'!B23=3,"ERROR 1","N/C")))</f>
        <v>N/C</v>
      </c>
      <c r="Y23" s="77" t="str">
        <f>IF(AND('Hitos de enfoque priorizado'!C23="Sí",'Hitos de enfoque priorizado'!F23=""),"CORRECT",IF('Hitos de enfoque priorizado'!C23="No","CORRECT",IF('Hitos de enfoque priorizado'!B23=4,"ERROR 1","N/C")))</f>
        <v>N/C</v>
      </c>
      <c r="Z23" s="77" t="str">
        <f>IF(AND('Hitos de enfoque priorizado'!C23="Sí",'Hitos de enfoque priorizado'!F23=""),"CORRECT",IF('Hitos de enfoque priorizado'!C23="No","CORRECT",IF('Hitos de enfoque priorizado'!B23=5,"ERROR 1","N/C")))</f>
        <v>N/C</v>
      </c>
      <c r="AA23" s="77" t="str">
        <f>IF(AND('Hitos de enfoque priorizado'!C23="Sí",'Hitos de enfoque priorizado'!F23=""),"CORRECT",IF('Hitos de enfoque priorizado'!C23="No","CORRECT",IF('Hitos de enfoque priorizado'!B23=6,"ERROR 1","N/C")))</f>
        <v>N/C</v>
      </c>
      <c r="AB23" s="69" t="str">
        <f>IF(AND('Hitos de enfoque priorizado'!C23="No",'Hitos de enfoque priorizado'!F23=""),IF('Hitos de enfoque priorizado'!B23=1,"ERROR 2","N/C"),"CORRECT")</f>
        <v>CORRECT</v>
      </c>
      <c r="AC23" s="69" t="str">
        <f>IF(AND('Hitos de enfoque priorizado'!C23="No",'Hitos de enfoque priorizado'!F23=""),IF('Hitos de enfoque priorizado'!B23=2,"ERROR 2","N/C"),"CORRECT")</f>
        <v>CORRECT</v>
      </c>
      <c r="AD23" s="69" t="str">
        <f>IF(AND('Hitos de enfoque priorizado'!C23="No",'Hitos de enfoque priorizado'!F23=""),IF('Hitos de enfoque priorizado'!B23=3,"ERROR 2","N/C"),"CORRECT")</f>
        <v>CORRECT</v>
      </c>
      <c r="AE23" s="69" t="str">
        <f>IF(AND('Hitos de enfoque priorizado'!C23="No",'Hitos de enfoque priorizado'!F23=""),IF('Hitos de enfoque priorizado'!B23=4,"ERROR 2","N/C"),"CORRECT")</f>
        <v>CORRECT</v>
      </c>
      <c r="AF23" s="69" t="str">
        <f>IF(AND('Hitos de enfoque priorizado'!C23="No",'Hitos de enfoque priorizado'!F23=""),IF('Hitos de enfoque priorizado'!B23=5,"ERROR 2","N/C"),"CORRECT")</f>
        <v>CORRECT</v>
      </c>
      <c r="AG23" s="78" t="str">
        <f>IF(AND('Hitos de enfoque priorizado'!C23="No",'Hitos de enfoque priorizado'!F23=""),IF('Hitos de enfoque priorizado'!B23=6,"ERROR 2","N/C"),"CORRECT")</f>
        <v>CORRECT</v>
      </c>
    </row>
    <row r="24" spans="1:33">
      <c r="A24" s="85">
        <f>COUNTIFS('Hitos de enfoque priorizado'!B24,"1",'Hitos de enfoque priorizado'!C24,"Sí")</f>
        <v>0</v>
      </c>
      <c r="B24" s="90">
        <f>COUNTIFS('Hitos de enfoque priorizado'!B24,"2",'Hitos de enfoque priorizado'!C24,"Sí")</f>
        <v>0</v>
      </c>
      <c r="C24" s="86">
        <f>COUNTIFS('Hitos de enfoque priorizado'!B24,"3",'Hitos de enfoque priorizado'!C24,"Sí")</f>
        <v>0</v>
      </c>
      <c r="D24" s="87">
        <f>COUNTIFS('Hitos de enfoque priorizado'!B24,"4",'Hitos de enfoque priorizado'!C24,"Sí")</f>
        <v>0</v>
      </c>
      <c r="E24" s="88">
        <f>COUNTIFS('Hitos de enfoque priorizado'!B24,"5",'Hitos de enfoque priorizado'!C24,"Sí")</f>
        <v>0</v>
      </c>
      <c r="F24" s="89">
        <f>COUNTIFS('Hitos de enfoque priorizado'!B24,"6",'Hitos de enfoque priorizado'!C24,"Sí")</f>
        <v>0</v>
      </c>
      <c r="G24" s="276">
        <f t="shared" si="0"/>
        <v>0</v>
      </c>
      <c r="H24" s="172">
        <f>COUNTIFS('Hitos de enfoque priorizado'!B24,"1",'Hitos de enfoque priorizado'!C24,"N/C")</f>
        <v>0</v>
      </c>
      <c r="I24" s="172">
        <f>COUNTIFS('Hitos de enfoque priorizado'!B24,"2",'Hitos de enfoque priorizado'!C24,"N/C")</f>
        <v>0</v>
      </c>
      <c r="J24" s="172">
        <f>COUNTIFS('Hitos de enfoque priorizado'!B24,"3",'Hitos de enfoque priorizado'!C24,"N/C")</f>
        <v>0</v>
      </c>
      <c r="K24" s="172">
        <f>COUNTIFS('Hitos de enfoque priorizado'!B24,"4",'Hitos de enfoque priorizado'!C24,"N/C")</f>
        <v>0</v>
      </c>
      <c r="L24" s="172">
        <f>COUNTIFS('Hitos de enfoque priorizado'!B24,"5",'Hitos de enfoque priorizado'!C24,"N/C")</f>
        <v>0</v>
      </c>
      <c r="M24" s="172">
        <f>COUNTIFS('Hitos de enfoque priorizado'!B24,"6",'Hitos de enfoque priorizado'!C24,"N/C")</f>
        <v>0</v>
      </c>
      <c r="N24" s="262">
        <f t="shared" si="1"/>
        <v>0</v>
      </c>
      <c r="O24" s="281"/>
      <c r="P24" s="75" t="str">
        <f>IF('Hitos de enfoque priorizado'!$B24=1,'Hitos de enfoque priorizado'!$F24,"")</f>
        <v/>
      </c>
      <c r="Q24" s="75">
        <f>IF('Hitos de enfoque priorizado'!$B24=2,'Hitos de enfoque priorizado'!$F24,"")</f>
        <v>0</v>
      </c>
      <c r="R24" s="75" t="str">
        <f>IF('Hitos de enfoque priorizado'!$B24=3,'Hitos de enfoque priorizado'!$F24,"")</f>
        <v/>
      </c>
      <c r="S24" s="75" t="str">
        <f>IF('Hitos de enfoque priorizado'!$B24=4,'Hitos de enfoque priorizado'!$F24,"")</f>
        <v/>
      </c>
      <c r="T24" s="75" t="str">
        <f>IF('Hitos de enfoque priorizado'!$B24=5,'Hitos de enfoque priorizado'!$F24,"")</f>
        <v/>
      </c>
      <c r="U24" s="76" t="str">
        <f>IF('Hitos de enfoque priorizado'!$B24=6,'Hitos de enfoque priorizado'!$F24,"")</f>
        <v/>
      </c>
      <c r="V24" s="77" t="str">
        <f>IF(AND('Hitos de enfoque priorizado'!C24="Sí",'Hitos de enfoque priorizado'!F24=""),"CORRECT",IF('Hitos de enfoque priorizado'!C24="No","CORRECT",IF('Hitos de enfoque priorizado'!B24=1,"ERROR 1","N/C")))</f>
        <v>N/C</v>
      </c>
      <c r="W24" s="77" t="str">
        <f>IF(AND('Hitos de enfoque priorizado'!C24="Sí",'Hitos de enfoque priorizado'!F24=""),"CORRECT",IF('Hitos de enfoque priorizado'!C24="No","CORRECT",IF('Hitos de enfoque priorizado'!B24=2,"ERROR 1","N/C")))</f>
        <v>ERROR 1</v>
      </c>
      <c r="X24" s="77" t="str">
        <f>IF(AND('Hitos de enfoque priorizado'!C24="Sí",'Hitos de enfoque priorizado'!F24=""),"CORRECT",IF('Hitos de enfoque priorizado'!C24="No","CORRECT",IF('Hitos de enfoque priorizado'!B24=3,"ERROR 1","N/C")))</f>
        <v>N/C</v>
      </c>
      <c r="Y24" s="77" t="str">
        <f>IF(AND('Hitos de enfoque priorizado'!C24="Sí",'Hitos de enfoque priorizado'!F24=""),"CORRECT",IF('Hitos de enfoque priorizado'!C24="No","CORRECT",IF('Hitos de enfoque priorizado'!B24=4,"ERROR 1","N/C")))</f>
        <v>N/C</v>
      </c>
      <c r="Z24" s="77" t="str">
        <f>IF(AND('Hitos de enfoque priorizado'!C24="Sí",'Hitos de enfoque priorizado'!F24=""),"CORRECT",IF('Hitos de enfoque priorizado'!C24="No","CORRECT",IF('Hitos de enfoque priorizado'!B24=5,"ERROR 1","N/C")))</f>
        <v>N/C</v>
      </c>
      <c r="AA24" s="77" t="str">
        <f>IF(AND('Hitos de enfoque priorizado'!C24="Sí",'Hitos de enfoque priorizado'!F24=""),"CORRECT",IF('Hitos de enfoque priorizado'!C24="No","CORRECT",IF('Hitos de enfoque priorizado'!B24=6,"ERROR 1","N/C")))</f>
        <v>N/C</v>
      </c>
      <c r="AB24" s="69" t="str">
        <f>IF(AND('Hitos de enfoque priorizado'!C24="No",'Hitos de enfoque priorizado'!F24=""),IF('Hitos de enfoque priorizado'!B24=1,"ERROR 2","N/C"),"CORRECT")</f>
        <v>CORRECT</v>
      </c>
      <c r="AC24" s="69" t="str">
        <f>IF(AND('Hitos de enfoque priorizado'!C24="No",'Hitos de enfoque priorizado'!F24=""),IF('Hitos de enfoque priorizado'!B24=2,"ERROR 2","N/C"),"CORRECT")</f>
        <v>CORRECT</v>
      </c>
      <c r="AD24" s="69" t="str">
        <f>IF(AND('Hitos de enfoque priorizado'!C24="No",'Hitos de enfoque priorizado'!F24=""),IF('Hitos de enfoque priorizado'!B24=3,"ERROR 2","N/C"),"CORRECT")</f>
        <v>CORRECT</v>
      </c>
      <c r="AE24" s="69" t="str">
        <f>IF(AND('Hitos de enfoque priorizado'!C24="No",'Hitos de enfoque priorizado'!F24=""),IF('Hitos de enfoque priorizado'!B24=4,"ERROR 2","N/C"),"CORRECT")</f>
        <v>CORRECT</v>
      </c>
      <c r="AF24" s="69" t="str">
        <f>IF(AND('Hitos de enfoque priorizado'!C24="No",'Hitos de enfoque priorizado'!F24=""),IF('Hitos de enfoque priorizado'!B24=5,"ERROR 2","N/C"),"CORRECT")</f>
        <v>CORRECT</v>
      </c>
      <c r="AG24" s="78" t="str">
        <f>IF(AND('Hitos de enfoque priorizado'!C24="No",'Hitos de enfoque priorizado'!F24=""),IF('Hitos de enfoque priorizado'!B24=6,"ERROR 2","N/C"),"CORRECT")</f>
        <v>CORRECT</v>
      </c>
    </row>
    <row r="25" spans="1:33">
      <c r="A25" s="85">
        <f>COUNTIFS('Hitos de enfoque priorizado'!B25,"1",'Hitos de enfoque priorizado'!C25,"Sí")</f>
        <v>0</v>
      </c>
      <c r="B25" s="90">
        <f>COUNTIFS('Hitos de enfoque priorizado'!B25,"2",'Hitos de enfoque priorizado'!C25,"Sí")</f>
        <v>0</v>
      </c>
      <c r="C25" s="86">
        <f>COUNTIFS('Hitos de enfoque priorizado'!B25,"3",'Hitos de enfoque priorizado'!C25,"Sí")</f>
        <v>0</v>
      </c>
      <c r="D25" s="87">
        <f>COUNTIFS('Hitos de enfoque priorizado'!B25,"4",'Hitos de enfoque priorizado'!C25,"Sí")</f>
        <v>0</v>
      </c>
      <c r="E25" s="88">
        <f>COUNTIFS('Hitos de enfoque priorizado'!B25,"5",'Hitos de enfoque priorizado'!C25,"Sí")</f>
        <v>0</v>
      </c>
      <c r="F25" s="89">
        <f>COUNTIFS('Hitos de enfoque priorizado'!B25,"6",'Hitos de enfoque priorizado'!C25,"Sí")</f>
        <v>0</v>
      </c>
      <c r="G25" s="276">
        <f t="shared" si="0"/>
        <v>0</v>
      </c>
      <c r="H25" s="172">
        <f>COUNTIFS('Hitos de enfoque priorizado'!B25,"1",'Hitos de enfoque priorizado'!C25,"N/C")</f>
        <v>0</v>
      </c>
      <c r="I25" s="172">
        <f>COUNTIFS('Hitos de enfoque priorizado'!B25,"2",'Hitos de enfoque priorizado'!C25,"N/C")</f>
        <v>0</v>
      </c>
      <c r="J25" s="172">
        <f>COUNTIFS('Hitos de enfoque priorizado'!B25,"3",'Hitos de enfoque priorizado'!C25,"N/C")</f>
        <v>0</v>
      </c>
      <c r="K25" s="172">
        <f>COUNTIFS('Hitos de enfoque priorizado'!B25,"4",'Hitos de enfoque priorizado'!C25,"N/C")</f>
        <v>0</v>
      </c>
      <c r="L25" s="172">
        <f>COUNTIFS('Hitos de enfoque priorizado'!B25,"5",'Hitos de enfoque priorizado'!C25,"N/C")</f>
        <v>0</v>
      </c>
      <c r="M25" s="172">
        <f>COUNTIFS('Hitos de enfoque priorizado'!B25,"6",'Hitos de enfoque priorizado'!C25,"N/C")</f>
        <v>0</v>
      </c>
      <c r="N25" s="262">
        <f t="shared" si="1"/>
        <v>0</v>
      </c>
      <c r="O25" s="281"/>
      <c r="P25" s="75" t="str">
        <f>IF('Hitos de enfoque priorizado'!$B25=1,'Hitos de enfoque priorizado'!$F25,"")</f>
        <v/>
      </c>
      <c r="Q25" s="75">
        <f>IF('Hitos de enfoque priorizado'!$B25=2,'Hitos de enfoque priorizado'!$F25,"")</f>
        <v>0</v>
      </c>
      <c r="R25" s="75" t="str">
        <f>IF('Hitos de enfoque priorizado'!$B25=3,'Hitos de enfoque priorizado'!$F25,"")</f>
        <v/>
      </c>
      <c r="S25" s="75" t="str">
        <f>IF('Hitos de enfoque priorizado'!$B25=4,'Hitos de enfoque priorizado'!$F25,"")</f>
        <v/>
      </c>
      <c r="T25" s="75" t="str">
        <f>IF('Hitos de enfoque priorizado'!$B25=5,'Hitos de enfoque priorizado'!$F25,"")</f>
        <v/>
      </c>
      <c r="U25" s="76" t="str">
        <f>IF('Hitos de enfoque priorizado'!$B25=6,'Hitos de enfoque priorizado'!$F25,"")</f>
        <v/>
      </c>
      <c r="V25" s="77" t="str">
        <f>IF(AND('Hitos de enfoque priorizado'!C25="Sí",'Hitos de enfoque priorizado'!F25=""),"CORRECT",IF('Hitos de enfoque priorizado'!C25="No","CORRECT",IF('Hitos de enfoque priorizado'!B25=1,"ERROR 1","N/C")))</f>
        <v>N/C</v>
      </c>
      <c r="W25" s="77" t="str">
        <f>IF(AND('Hitos de enfoque priorizado'!C25="Sí",'Hitos de enfoque priorizado'!F25=""),"CORRECT",IF('Hitos de enfoque priorizado'!C25="No","CORRECT",IF('Hitos de enfoque priorizado'!B25=2,"ERROR 1","N/C")))</f>
        <v>ERROR 1</v>
      </c>
      <c r="X25" s="77" t="str">
        <f>IF(AND('Hitos de enfoque priorizado'!C25="Sí",'Hitos de enfoque priorizado'!F25=""),"CORRECT",IF('Hitos de enfoque priorizado'!C25="No","CORRECT",IF('Hitos de enfoque priorizado'!B25=3,"ERROR 1","N/C")))</f>
        <v>N/C</v>
      </c>
      <c r="Y25" s="77" t="str">
        <f>IF(AND('Hitos de enfoque priorizado'!C25="Sí",'Hitos de enfoque priorizado'!F25=""),"CORRECT",IF('Hitos de enfoque priorizado'!C25="No","CORRECT",IF('Hitos de enfoque priorizado'!B25=4,"ERROR 1","N/C")))</f>
        <v>N/C</v>
      </c>
      <c r="Z25" s="77" t="str">
        <f>IF(AND('Hitos de enfoque priorizado'!C25="Sí",'Hitos de enfoque priorizado'!F25=""),"CORRECT",IF('Hitos de enfoque priorizado'!C25="No","CORRECT",IF('Hitos de enfoque priorizado'!B25=5,"ERROR 1","N/C")))</f>
        <v>N/C</v>
      </c>
      <c r="AA25" s="77" t="str">
        <f>IF(AND('Hitos de enfoque priorizado'!C25="Sí",'Hitos de enfoque priorizado'!F25=""),"CORRECT",IF('Hitos de enfoque priorizado'!C25="No","CORRECT",IF('Hitos de enfoque priorizado'!B25=6,"ERROR 1","N/C")))</f>
        <v>N/C</v>
      </c>
      <c r="AB25" s="69" t="str">
        <f>IF(AND('Hitos de enfoque priorizado'!C25="No",'Hitos de enfoque priorizado'!F25=""),IF('Hitos de enfoque priorizado'!B25=1,"ERROR 2","N/C"),"CORRECT")</f>
        <v>CORRECT</v>
      </c>
      <c r="AC25" s="69" t="str">
        <f>IF(AND('Hitos de enfoque priorizado'!C25="No",'Hitos de enfoque priorizado'!F25=""),IF('Hitos de enfoque priorizado'!B25=2,"ERROR 2","N/C"),"CORRECT")</f>
        <v>CORRECT</v>
      </c>
      <c r="AD25" s="69" t="str">
        <f>IF(AND('Hitos de enfoque priorizado'!C25="No",'Hitos de enfoque priorizado'!F25=""),IF('Hitos de enfoque priorizado'!B25=3,"ERROR 2","N/C"),"CORRECT")</f>
        <v>CORRECT</v>
      </c>
      <c r="AE25" s="69" t="str">
        <f>IF(AND('Hitos de enfoque priorizado'!C25="No",'Hitos de enfoque priorizado'!F25=""),IF('Hitos de enfoque priorizado'!B25=4,"ERROR 2","N/C"),"CORRECT")</f>
        <v>CORRECT</v>
      </c>
      <c r="AF25" s="69" t="str">
        <f>IF(AND('Hitos de enfoque priorizado'!C25="No",'Hitos de enfoque priorizado'!F25=""),IF('Hitos de enfoque priorizado'!B25=5,"ERROR 2","N/C"),"CORRECT")</f>
        <v>CORRECT</v>
      </c>
      <c r="AG25" s="78" t="str">
        <f>IF(AND('Hitos de enfoque priorizado'!C25="No",'Hitos de enfoque priorizado'!F25=""),IF('Hitos de enfoque priorizado'!B25=6,"ERROR 2","N/C"),"CORRECT")</f>
        <v>CORRECT</v>
      </c>
    </row>
    <row r="26" spans="1:33">
      <c r="A26" s="85">
        <f>COUNTIFS('Hitos de enfoque priorizado'!B26,"1",'Hitos de enfoque priorizado'!C26,"Sí")</f>
        <v>0</v>
      </c>
      <c r="B26" s="90">
        <f>COUNTIFS('Hitos de enfoque priorizado'!B26,"2",'Hitos de enfoque priorizado'!C26,"Sí")</f>
        <v>0</v>
      </c>
      <c r="C26" s="86">
        <f>COUNTIFS('Hitos de enfoque priorizado'!B26,"3",'Hitos de enfoque priorizado'!C26,"Sí")</f>
        <v>0</v>
      </c>
      <c r="D26" s="87">
        <f>COUNTIFS('Hitos de enfoque priorizado'!B26,"4",'Hitos de enfoque priorizado'!C26,"Sí")</f>
        <v>0</v>
      </c>
      <c r="E26" s="88">
        <f>COUNTIFS('Hitos de enfoque priorizado'!B26,"5",'Hitos de enfoque priorizado'!C26,"Sí")</f>
        <v>0</v>
      </c>
      <c r="F26" s="89">
        <f>COUNTIFS('Hitos de enfoque priorizado'!B26,"6",'Hitos de enfoque priorizado'!C26,"Sí")</f>
        <v>0</v>
      </c>
      <c r="G26" s="276">
        <f t="shared" si="0"/>
        <v>0</v>
      </c>
      <c r="H26" s="172">
        <f>COUNTIFS('Hitos de enfoque priorizado'!B26,"1",'Hitos de enfoque priorizado'!C26,"N/C")</f>
        <v>0</v>
      </c>
      <c r="I26" s="172">
        <f>COUNTIFS('Hitos de enfoque priorizado'!B26,"2",'Hitos de enfoque priorizado'!C26,"N/C")</f>
        <v>0</v>
      </c>
      <c r="J26" s="172">
        <f>COUNTIFS('Hitos de enfoque priorizado'!B26,"3",'Hitos de enfoque priorizado'!C26,"N/C")</f>
        <v>0</v>
      </c>
      <c r="K26" s="172">
        <f>COUNTIFS('Hitos de enfoque priorizado'!B26,"4",'Hitos de enfoque priorizado'!C26,"N/C")</f>
        <v>0</v>
      </c>
      <c r="L26" s="172">
        <f>COUNTIFS('Hitos de enfoque priorizado'!B26,"5",'Hitos de enfoque priorizado'!C26,"N/C")</f>
        <v>0</v>
      </c>
      <c r="M26" s="172">
        <f>COUNTIFS('Hitos de enfoque priorizado'!B26,"6",'Hitos de enfoque priorizado'!C26,"N/C")</f>
        <v>0</v>
      </c>
      <c r="N26" s="262">
        <f t="shared" si="1"/>
        <v>0</v>
      </c>
      <c r="O26" s="281"/>
      <c r="P26" s="75" t="str">
        <f>IF('Hitos de enfoque priorizado'!$B26=1,'Hitos de enfoque priorizado'!$F26,"")</f>
        <v/>
      </c>
      <c r="Q26" s="75" t="str">
        <f>IF('Hitos de enfoque priorizado'!$B26=2,'Hitos de enfoque priorizado'!$F26,"")</f>
        <v/>
      </c>
      <c r="R26" s="75" t="str">
        <f>IF('Hitos de enfoque priorizado'!$B26=3,'Hitos de enfoque priorizado'!$F26,"")</f>
        <v/>
      </c>
      <c r="S26" s="75" t="str">
        <f>IF('Hitos de enfoque priorizado'!$B26=4,'Hitos de enfoque priorizado'!$F26,"")</f>
        <v/>
      </c>
      <c r="T26" s="75" t="str">
        <f>IF('Hitos de enfoque priorizado'!$B26=5,'Hitos de enfoque priorizado'!$F26,"")</f>
        <v/>
      </c>
      <c r="U26" s="76" t="str">
        <f>IF('Hitos de enfoque priorizado'!$B26=6,'Hitos de enfoque priorizado'!$F26,"")</f>
        <v/>
      </c>
      <c r="V26" s="77" t="str">
        <f>IF(AND('Hitos de enfoque priorizado'!C26="Sí",'Hitos de enfoque priorizado'!F26=""),"CORRECT",IF('Hitos de enfoque priorizado'!C26="No","CORRECT",IF('Hitos de enfoque priorizado'!B26=1,"ERROR 1","N/C")))</f>
        <v>N/C</v>
      </c>
      <c r="W26" s="77" t="str">
        <f>IF(AND('Hitos de enfoque priorizado'!C26="Sí",'Hitos de enfoque priorizado'!F26=""),"CORRECT",IF('Hitos de enfoque priorizado'!C26="No","CORRECT",IF('Hitos de enfoque priorizado'!B26=2,"ERROR 1","N/C")))</f>
        <v>N/C</v>
      </c>
      <c r="X26" s="77" t="str">
        <f>IF(AND('Hitos de enfoque priorizado'!C26="Sí",'Hitos de enfoque priorizado'!F26=""),"CORRECT",IF('Hitos de enfoque priorizado'!C26="No","CORRECT",IF('Hitos de enfoque priorizado'!B26=3,"ERROR 1","N/C")))</f>
        <v>N/C</v>
      </c>
      <c r="Y26" s="77" t="str">
        <f>IF(AND('Hitos de enfoque priorizado'!C26="Sí",'Hitos de enfoque priorizado'!F26=""),"CORRECT",IF('Hitos de enfoque priorizado'!C26="No","CORRECT",IF('Hitos de enfoque priorizado'!B26=4,"ERROR 1","N/C")))</f>
        <v>N/C</v>
      </c>
      <c r="Z26" s="77" t="str">
        <f>IF(AND('Hitos de enfoque priorizado'!C26="Sí",'Hitos de enfoque priorizado'!F26=""),"CORRECT",IF('Hitos de enfoque priorizado'!C26="No","CORRECT",IF('Hitos de enfoque priorizado'!B26=5,"ERROR 1","N/C")))</f>
        <v>N/C</v>
      </c>
      <c r="AA26" s="77" t="str">
        <f>IF(AND('Hitos de enfoque priorizado'!C26="Sí",'Hitos de enfoque priorizado'!F26=""),"CORRECT",IF('Hitos de enfoque priorizado'!C26="No","CORRECT",IF('Hitos de enfoque priorizado'!B26=6,"ERROR 1","N/C")))</f>
        <v>N/C</v>
      </c>
      <c r="AB26" s="69" t="str">
        <f>IF(AND('Hitos de enfoque priorizado'!C26="No",'Hitos de enfoque priorizado'!F26=""),IF('Hitos de enfoque priorizado'!B26=1,"ERROR 2","N/C"),"CORRECT")</f>
        <v>CORRECT</v>
      </c>
      <c r="AC26" s="69" t="str">
        <f>IF(AND('Hitos de enfoque priorizado'!C26="No",'Hitos de enfoque priorizado'!F26=""),IF('Hitos de enfoque priorizado'!B26=2,"ERROR 2","N/C"),"CORRECT")</f>
        <v>CORRECT</v>
      </c>
      <c r="AD26" s="69" t="str">
        <f>IF(AND('Hitos de enfoque priorizado'!C26="No",'Hitos de enfoque priorizado'!F26=""),IF('Hitos de enfoque priorizado'!B26=3,"ERROR 2","N/C"),"CORRECT")</f>
        <v>CORRECT</v>
      </c>
      <c r="AE26" s="69" t="str">
        <f>IF(AND('Hitos de enfoque priorizado'!C26="No",'Hitos de enfoque priorizado'!F26=""),IF('Hitos de enfoque priorizado'!B26=4,"ERROR 2","N/C"),"CORRECT")</f>
        <v>CORRECT</v>
      </c>
      <c r="AF26" s="69" t="str">
        <f>IF(AND('Hitos de enfoque priorizado'!C26="No",'Hitos de enfoque priorizado'!F26=""),IF('Hitos de enfoque priorizado'!B26=5,"ERROR 2","N/C"),"CORRECT")</f>
        <v>CORRECT</v>
      </c>
      <c r="AG26" s="78" t="str">
        <f>IF(AND('Hitos de enfoque priorizado'!C26="No",'Hitos de enfoque priorizado'!F26=""),IF('Hitos de enfoque priorizado'!B26=6,"ERROR 2","N/C"),"CORRECT")</f>
        <v>CORRECT</v>
      </c>
    </row>
    <row r="27" spans="1:33">
      <c r="A27" s="85">
        <f>COUNTIFS('Hitos de enfoque priorizado'!B27,"1",'Hitos de enfoque priorizado'!C27,"Sí")</f>
        <v>0</v>
      </c>
      <c r="B27" s="90">
        <f>COUNTIFS('Hitos de enfoque priorizado'!B27,"2",'Hitos de enfoque priorizado'!C27,"Sí")</f>
        <v>0</v>
      </c>
      <c r="C27" s="86">
        <f>COUNTIFS('Hitos de enfoque priorizado'!B27,"3",'Hitos de enfoque priorizado'!C27,"Sí")</f>
        <v>0</v>
      </c>
      <c r="D27" s="87">
        <f>COUNTIFS('Hitos de enfoque priorizado'!B27,"4",'Hitos de enfoque priorizado'!C27,"Sí")</f>
        <v>0</v>
      </c>
      <c r="E27" s="88">
        <f>COUNTIFS('Hitos de enfoque priorizado'!B27,"5",'Hitos de enfoque priorizado'!C27,"Sí")</f>
        <v>0</v>
      </c>
      <c r="F27" s="89">
        <f>COUNTIFS('Hitos de enfoque priorizado'!B27,"6",'Hitos de enfoque priorizado'!C27,"Sí")</f>
        <v>0</v>
      </c>
      <c r="G27" s="276">
        <f t="shared" si="0"/>
        <v>0</v>
      </c>
      <c r="H27" s="172">
        <f>COUNTIFS('Hitos de enfoque priorizado'!B27,"1",'Hitos de enfoque priorizado'!C27,"N/C")</f>
        <v>0</v>
      </c>
      <c r="I27" s="172">
        <f>COUNTIFS('Hitos de enfoque priorizado'!B27,"2",'Hitos de enfoque priorizado'!C27,"N/C")</f>
        <v>0</v>
      </c>
      <c r="J27" s="172">
        <f>COUNTIFS('Hitos de enfoque priorizado'!B27,"3",'Hitos de enfoque priorizado'!C27,"N/C")</f>
        <v>0</v>
      </c>
      <c r="K27" s="172">
        <f>COUNTIFS('Hitos de enfoque priorizado'!B27,"4",'Hitos de enfoque priorizado'!C27,"N/C")</f>
        <v>0</v>
      </c>
      <c r="L27" s="172">
        <f>COUNTIFS('Hitos de enfoque priorizado'!B27,"5",'Hitos de enfoque priorizado'!C27,"N/C")</f>
        <v>0</v>
      </c>
      <c r="M27" s="172">
        <f>COUNTIFS('Hitos de enfoque priorizado'!B27,"6",'Hitos de enfoque priorizado'!C27,"N/C")</f>
        <v>0</v>
      </c>
      <c r="N27" s="262">
        <f t="shared" si="1"/>
        <v>0</v>
      </c>
      <c r="O27" s="281"/>
      <c r="P27" s="75" t="str">
        <f>IF('Hitos de enfoque priorizado'!$B27=1,'Hitos de enfoque priorizado'!$F27,"")</f>
        <v/>
      </c>
      <c r="Q27" s="75">
        <f>IF('Hitos de enfoque priorizado'!$B27=2,'Hitos de enfoque priorizado'!$F27,"")</f>
        <v>0</v>
      </c>
      <c r="R27" s="75" t="str">
        <f>IF('Hitos de enfoque priorizado'!$B27=3,'Hitos de enfoque priorizado'!$F27,"")</f>
        <v/>
      </c>
      <c r="S27" s="75" t="str">
        <f>IF('Hitos de enfoque priorizado'!$B27=4,'Hitos de enfoque priorizado'!$F27,"")</f>
        <v/>
      </c>
      <c r="T27" s="75" t="str">
        <f>IF('Hitos de enfoque priorizado'!$B27=5,'Hitos de enfoque priorizado'!$F27,"")</f>
        <v/>
      </c>
      <c r="U27" s="76" t="str">
        <f>IF('Hitos de enfoque priorizado'!$B27=6,'Hitos de enfoque priorizado'!$F27,"")</f>
        <v/>
      </c>
      <c r="V27" s="77" t="str">
        <f>IF(AND('Hitos de enfoque priorizado'!C27="Sí",'Hitos de enfoque priorizado'!F27=""),"CORRECT",IF('Hitos de enfoque priorizado'!C27="No","CORRECT",IF('Hitos de enfoque priorizado'!B27=1,"ERROR 1","N/C")))</f>
        <v>N/C</v>
      </c>
      <c r="W27" s="77" t="str">
        <f>IF(AND('Hitos de enfoque priorizado'!C27="Sí",'Hitos de enfoque priorizado'!F27=""),"CORRECT",IF('Hitos de enfoque priorizado'!C27="No","CORRECT",IF('Hitos de enfoque priorizado'!B27=2,"ERROR 1","N/C")))</f>
        <v>ERROR 1</v>
      </c>
      <c r="X27" s="77" t="str">
        <f>IF(AND('Hitos de enfoque priorizado'!C27="Sí",'Hitos de enfoque priorizado'!F27=""),"CORRECT",IF('Hitos de enfoque priorizado'!C27="No","CORRECT",IF('Hitos de enfoque priorizado'!B27=3,"ERROR 1","N/C")))</f>
        <v>N/C</v>
      </c>
      <c r="Y27" s="77" t="str">
        <f>IF(AND('Hitos de enfoque priorizado'!C27="Sí",'Hitos de enfoque priorizado'!F27=""),"CORRECT",IF('Hitos de enfoque priorizado'!C27="No","CORRECT",IF('Hitos de enfoque priorizado'!B27=4,"ERROR 1","N/C")))</f>
        <v>N/C</v>
      </c>
      <c r="Z27" s="77" t="str">
        <f>IF(AND('Hitos de enfoque priorizado'!C27="Sí",'Hitos de enfoque priorizado'!F27=""),"CORRECT",IF('Hitos de enfoque priorizado'!C27="No","CORRECT",IF('Hitos de enfoque priorizado'!B27=5,"ERROR 1","N/C")))</f>
        <v>N/C</v>
      </c>
      <c r="AA27" s="77" t="str">
        <f>IF(AND('Hitos de enfoque priorizado'!C27="Sí",'Hitos de enfoque priorizado'!F27=""),"CORRECT",IF('Hitos de enfoque priorizado'!C27="No","CORRECT",IF('Hitos de enfoque priorizado'!B27=6,"ERROR 1","N/C")))</f>
        <v>N/C</v>
      </c>
      <c r="AB27" s="69" t="str">
        <f>IF(AND('Hitos de enfoque priorizado'!C27="No",'Hitos de enfoque priorizado'!F27=""),IF('Hitos de enfoque priorizado'!B27=1,"ERROR 2","N/C"),"CORRECT")</f>
        <v>CORRECT</v>
      </c>
      <c r="AC27" s="69" t="str">
        <f>IF(AND('Hitos de enfoque priorizado'!C27="No",'Hitos de enfoque priorizado'!F27=""),IF('Hitos de enfoque priorizado'!B27=2,"ERROR 2","N/C"),"CORRECT")</f>
        <v>CORRECT</v>
      </c>
      <c r="AD27" s="69" t="str">
        <f>IF(AND('Hitos de enfoque priorizado'!C27="No",'Hitos de enfoque priorizado'!F27=""),IF('Hitos de enfoque priorizado'!B27=3,"ERROR 2","N/C"),"CORRECT")</f>
        <v>CORRECT</v>
      </c>
      <c r="AE27" s="69" t="str">
        <f>IF(AND('Hitos de enfoque priorizado'!C27="No",'Hitos de enfoque priorizado'!F27=""),IF('Hitos de enfoque priorizado'!B27=4,"ERROR 2","N/C"),"CORRECT")</f>
        <v>CORRECT</v>
      </c>
      <c r="AF27" s="69" t="str">
        <f>IF(AND('Hitos de enfoque priorizado'!C27="No",'Hitos de enfoque priorizado'!F27=""),IF('Hitos de enfoque priorizado'!B27=5,"ERROR 2","N/C"),"CORRECT")</f>
        <v>CORRECT</v>
      </c>
      <c r="AG27" s="78" t="str">
        <f>IF(AND('Hitos de enfoque priorizado'!C27="No",'Hitos de enfoque priorizado'!F27=""),IF('Hitos de enfoque priorizado'!B27=6,"ERROR 2","N/C"),"CORRECT")</f>
        <v>CORRECT</v>
      </c>
    </row>
    <row r="28" spans="1:33">
      <c r="A28" s="85">
        <f>COUNTIFS('Hitos de enfoque priorizado'!B28,"1",'Hitos de enfoque priorizado'!C28,"Sí")</f>
        <v>0</v>
      </c>
      <c r="B28" s="90">
        <f>COUNTIFS('Hitos de enfoque priorizado'!B28,"2",'Hitos de enfoque priorizado'!C28,"Sí")</f>
        <v>0</v>
      </c>
      <c r="C28" s="86">
        <f>COUNTIFS('Hitos de enfoque priorizado'!B28,"3",'Hitos de enfoque priorizado'!C28,"Sí")</f>
        <v>0</v>
      </c>
      <c r="D28" s="87">
        <f>COUNTIFS('Hitos de enfoque priorizado'!B28,"4",'Hitos de enfoque priorizado'!C28,"Sí")</f>
        <v>0</v>
      </c>
      <c r="E28" s="88">
        <f>COUNTIFS('Hitos de enfoque priorizado'!B28,"5",'Hitos de enfoque priorizado'!C28,"Sí")</f>
        <v>0</v>
      </c>
      <c r="F28" s="89">
        <f>COUNTIFS('Hitos de enfoque priorizado'!B28,"6",'Hitos de enfoque priorizado'!C28,"Sí")</f>
        <v>0</v>
      </c>
      <c r="G28" s="276">
        <f t="shared" si="0"/>
        <v>0</v>
      </c>
      <c r="H28" s="172">
        <f>COUNTIFS('Hitos de enfoque priorizado'!B28,"1",'Hitos de enfoque priorizado'!C28,"N/C")</f>
        <v>0</v>
      </c>
      <c r="I28" s="172">
        <f>COUNTIFS('Hitos de enfoque priorizado'!B28,"2",'Hitos de enfoque priorizado'!C28,"N/C")</f>
        <v>0</v>
      </c>
      <c r="J28" s="172">
        <f>COUNTIFS('Hitos de enfoque priorizado'!B28,"3",'Hitos de enfoque priorizado'!C28,"N/C")</f>
        <v>0</v>
      </c>
      <c r="K28" s="172">
        <f>COUNTIFS('Hitos de enfoque priorizado'!B28,"4",'Hitos de enfoque priorizado'!C28,"N/C")</f>
        <v>0</v>
      </c>
      <c r="L28" s="172">
        <f>COUNTIFS('Hitos de enfoque priorizado'!B28,"5",'Hitos de enfoque priorizado'!C28,"N/C")</f>
        <v>0</v>
      </c>
      <c r="M28" s="172">
        <f>COUNTIFS('Hitos de enfoque priorizado'!B28,"6",'Hitos de enfoque priorizado'!C28,"N/C")</f>
        <v>0</v>
      </c>
      <c r="N28" s="262">
        <f t="shared" si="1"/>
        <v>0</v>
      </c>
      <c r="O28" s="281"/>
      <c r="P28" s="75" t="str">
        <f>IF('Hitos de enfoque priorizado'!$B28=1,'Hitos de enfoque priorizado'!$F28,"")</f>
        <v/>
      </c>
      <c r="Q28" s="75">
        <f>IF('Hitos de enfoque priorizado'!$B28=2,'Hitos de enfoque priorizado'!$F28,"")</f>
        <v>0</v>
      </c>
      <c r="R28" s="75" t="str">
        <f>IF('Hitos de enfoque priorizado'!$B28=3,'Hitos de enfoque priorizado'!$F28,"")</f>
        <v/>
      </c>
      <c r="S28" s="75" t="str">
        <f>IF('Hitos de enfoque priorizado'!$B28=4,'Hitos de enfoque priorizado'!$F28,"")</f>
        <v/>
      </c>
      <c r="T28" s="75" t="str">
        <f>IF('Hitos de enfoque priorizado'!$B28=5,'Hitos de enfoque priorizado'!$F28,"")</f>
        <v/>
      </c>
      <c r="U28" s="76" t="str">
        <f>IF('Hitos de enfoque priorizado'!$B28=6,'Hitos de enfoque priorizado'!$F28,"")</f>
        <v/>
      </c>
      <c r="V28" s="77" t="str">
        <f>IF(AND('Hitos de enfoque priorizado'!C28="Sí",'Hitos de enfoque priorizado'!F28=""),"CORRECT",IF('Hitos de enfoque priorizado'!C28="No","CORRECT",IF('Hitos de enfoque priorizado'!B28=1,"ERROR 1","N/C")))</f>
        <v>N/C</v>
      </c>
      <c r="W28" s="77" t="str">
        <f>IF(AND('Hitos de enfoque priorizado'!C28="Sí",'Hitos de enfoque priorizado'!F28=""),"CORRECT",IF('Hitos de enfoque priorizado'!C28="No","CORRECT",IF('Hitos de enfoque priorizado'!B28=2,"ERROR 1","N/C")))</f>
        <v>ERROR 1</v>
      </c>
      <c r="X28" s="77" t="str">
        <f>IF(AND('Hitos de enfoque priorizado'!C28="Sí",'Hitos de enfoque priorizado'!F28=""),"CORRECT",IF('Hitos de enfoque priorizado'!C28="No","CORRECT",IF('Hitos de enfoque priorizado'!B28=3,"ERROR 1","N/C")))</f>
        <v>N/C</v>
      </c>
      <c r="Y28" s="77" t="str">
        <f>IF(AND('Hitos de enfoque priorizado'!C28="Sí",'Hitos de enfoque priorizado'!F28=""),"CORRECT",IF('Hitos de enfoque priorizado'!C28="No","CORRECT",IF('Hitos de enfoque priorizado'!B28=4,"ERROR 1","N/C")))</f>
        <v>N/C</v>
      </c>
      <c r="Z28" s="77" t="str">
        <f>IF(AND('Hitos de enfoque priorizado'!C28="Sí",'Hitos de enfoque priorizado'!F28=""),"CORRECT",IF('Hitos de enfoque priorizado'!C28="No","CORRECT",IF('Hitos de enfoque priorizado'!B28=5,"ERROR 1","N/C")))</f>
        <v>N/C</v>
      </c>
      <c r="AA28" s="77" t="str">
        <f>IF(AND('Hitos de enfoque priorizado'!C28="Sí",'Hitos de enfoque priorizado'!F28=""),"CORRECT",IF('Hitos de enfoque priorizado'!C28="No","CORRECT",IF('Hitos de enfoque priorizado'!B28=6,"ERROR 1","N/C")))</f>
        <v>N/C</v>
      </c>
      <c r="AB28" s="69" t="str">
        <f>IF(AND('Hitos de enfoque priorizado'!C28="No",'Hitos de enfoque priorizado'!F28=""),IF('Hitos de enfoque priorizado'!B28=1,"ERROR 2","N/C"),"CORRECT")</f>
        <v>CORRECT</v>
      </c>
      <c r="AC28" s="69" t="str">
        <f>IF(AND('Hitos de enfoque priorizado'!C28="No",'Hitos de enfoque priorizado'!F28=""),IF('Hitos de enfoque priorizado'!B28=2,"ERROR 2","N/C"),"CORRECT")</f>
        <v>CORRECT</v>
      </c>
      <c r="AD28" s="69" t="str">
        <f>IF(AND('Hitos de enfoque priorizado'!C28="No",'Hitos de enfoque priorizado'!F28=""),IF('Hitos de enfoque priorizado'!B28=3,"ERROR 2","N/C"),"CORRECT")</f>
        <v>CORRECT</v>
      </c>
      <c r="AE28" s="69" t="str">
        <f>IF(AND('Hitos de enfoque priorizado'!C28="No",'Hitos de enfoque priorizado'!F28=""),IF('Hitos de enfoque priorizado'!B28=4,"ERROR 2","N/C"),"CORRECT")</f>
        <v>CORRECT</v>
      </c>
      <c r="AF28" s="69" t="str">
        <f>IF(AND('Hitos de enfoque priorizado'!C28="No",'Hitos de enfoque priorizado'!F28=""),IF('Hitos de enfoque priorizado'!B28=5,"ERROR 2","N/C"),"CORRECT")</f>
        <v>CORRECT</v>
      </c>
      <c r="AG28" s="78" t="str">
        <f>IF(AND('Hitos de enfoque priorizado'!C28="No",'Hitos de enfoque priorizado'!F28=""),IF('Hitos de enfoque priorizado'!B28=6,"ERROR 2","N/C"),"CORRECT")</f>
        <v>CORRECT</v>
      </c>
    </row>
    <row r="29" spans="1:33">
      <c r="A29" s="85">
        <f>COUNTIFS('Hitos de enfoque priorizado'!B29,"1",'Hitos de enfoque priorizado'!C29,"Sí")</f>
        <v>0</v>
      </c>
      <c r="B29" s="90">
        <f>COUNTIFS('Hitos de enfoque priorizado'!B29,"2",'Hitos de enfoque priorizado'!C29,"Sí")</f>
        <v>0</v>
      </c>
      <c r="C29" s="86">
        <f>COUNTIFS('Hitos de enfoque priorizado'!B29,"3",'Hitos de enfoque priorizado'!C29,"Sí")</f>
        <v>0</v>
      </c>
      <c r="D29" s="87">
        <f>COUNTIFS('Hitos de enfoque priorizado'!B29,"4",'Hitos de enfoque priorizado'!C29,"Sí")</f>
        <v>0</v>
      </c>
      <c r="E29" s="88">
        <f>COUNTIFS('Hitos de enfoque priorizado'!B29,"5",'Hitos de enfoque priorizado'!C29,"Sí")</f>
        <v>0</v>
      </c>
      <c r="F29" s="89">
        <f>COUNTIFS('Hitos de enfoque priorizado'!B29,"6",'Hitos de enfoque priorizado'!C29,"Sí")</f>
        <v>0</v>
      </c>
      <c r="G29" s="276">
        <f t="shared" si="0"/>
        <v>0</v>
      </c>
      <c r="H29" s="172">
        <f>COUNTIFS('Hitos de enfoque priorizado'!B29,"1",'Hitos de enfoque priorizado'!C29,"N/C")</f>
        <v>0</v>
      </c>
      <c r="I29" s="172">
        <f>COUNTIFS('Hitos de enfoque priorizado'!B29,"2",'Hitos de enfoque priorizado'!C29,"N/C")</f>
        <v>0</v>
      </c>
      <c r="J29" s="172">
        <f>COUNTIFS('Hitos de enfoque priorizado'!B29,"3",'Hitos de enfoque priorizado'!C29,"N/C")</f>
        <v>0</v>
      </c>
      <c r="K29" s="172">
        <f>COUNTIFS('Hitos de enfoque priorizado'!B29,"4",'Hitos de enfoque priorizado'!C29,"N/C")</f>
        <v>0</v>
      </c>
      <c r="L29" s="172">
        <f>COUNTIFS('Hitos de enfoque priorizado'!B29,"5",'Hitos de enfoque priorizado'!C29,"N/C")</f>
        <v>0</v>
      </c>
      <c r="M29" s="172">
        <f>COUNTIFS('Hitos de enfoque priorizado'!B29,"6",'Hitos de enfoque priorizado'!C29,"N/C")</f>
        <v>0</v>
      </c>
      <c r="N29" s="262">
        <f t="shared" si="1"/>
        <v>0</v>
      </c>
      <c r="O29" s="281"/>
      <c r="P29" s="75" t="str">
        <f>IF('Hitos de enfoque priorizado'!$B29=1,'Hitos de enfoque priorizado'!$F29,"")</f>
        <v/>
      </c>
      <c r="Q29" s="75" t="str">
        <f>IF('Hitos de enfoque priorizado'!$B29=2,'Hitos de enfoque priorizado'!$F29,"")</f>
        <v/>
      </c>
      <c r="R29" s="75">
        <f>IF('Hitos de enfoque priorizado'!$B29=3,'Hitos de enfoque priorizado'!$F29,"")</f>
        <v>0</v>
      </c>
      <c r="S29" s="75" t="str">
        <f>IF('Hitos de enfoque priorizado'!$B29=4,'Hitos de enfoque priorizado'!$F29,"")</f>
        <v/>
      </c>
      <c r="T29" s="75" t="str">
        <f>IF('Hitos de enfoque priorizado'!$B29=5,'Hitos de enfoque priorizado'!$F29,"")</f>
        <v/>
      </c>
      <c r="U29" s="76" t="str">
        <f>IF('Hitos de enfoque priorizado'!$B29=6,'Hitos de enfoque priorizado'!$F29,"")</f>
        <v/>
      </c>
      <c r="V29" s="77" t="str">
        <f>IF(AND('Hitos de enfoque priorizado'!C29="Sí",'Hitos de enfoque priorizado'!F29=""),"CORRECT",IF('Hitos de enfoque priorizado'!C29="No","CORRECT",IF('Hitos de enfoque priorizado'!B29=1,"ERROR 1","N/C")))</f>
        <v>N/C</v>
      </c>
      <c r="W29" s="77" t="str">
        <f>IF(AND('Hitos de enfoque priorizado'!C29="Sí",'Hitos de enfoque priorizado'!F29=""),"CORRECT",IF('Hitos de enfoque priorizado'!C29="No","CORRECT",IF('Hitos de enfoque priorizado'!B29=2,"ERROR 1","N/C")))</f>
        <v>N/C</v>
      </c>
      <c r="X29" s="77" t="str">
        <f>IF(AND('Hitos de enfoque priorizado'!C29="Sí",'Hitos de enfoque priorizado'!F29=""),"CORRECT",IF('Hitos de enfoque priorizado'!C29="No","CORRECT",IF('Hitos de enfoque priorizado'!B29=3,"ERROR 1","N/C")))</f>
        <v>ERROR 1</v>
      </c>
      <c r="Y29" s="77" t="str">
        <f>IF(AND('Hitos de enfoque priorizado'!C29="Sí",'Hitos de enfoque priorizado'!F29=""),"CORRECT",IF('Hitos de enfoque priorizado'!C29="No","CORRECT",IF('Hitos de enfoque priorizado'!B29=4,"ERROR 1","N/C")))</f>
        <v>N/C</v>
      </c>
      <c r="Z29" s="77" t="str">
        <f>IF(AND('Hitos de enfoque priorizado'!C29="Sí",'Hitos de enfoque priorizado'!F29=""),"CORRECT",IF('Hitos de enfoque priorizado'!C29="No","CORRECT",IF('Hitos de enfoque priorizado'!B29=5,"ERROR 1","N/C")))</f>
        <v>N/C</v>
      </c>
      <c r="AA29" s="77" t="str">
        <f>IF(AND('Hitos de enfoque priorizado'!C29="Sí",'Hitos de enfoque priorizado'!F29=""),"CORRECT",IF('Hitos de enfoque priorizado'!C29="No","CORRECT",IF('Hitos de enfoque priorizado'!B29=6,"ERROR 1","N/C")))</f>
        <v>N/C</v>
      </c>
      <c r="AB29" s="69" t="str">
        <f>IF(AND('Hitos de enfoque priorizado'!C29="No",'Hitos de enfoque priorizado'!F29=""),IF('Hitos de enfoque priorizado'!B29=1,"ERROR 2","N/C"),"CORRECT")</f>
        <v>CORRECT</v>
      </c>
      <c r="AC29" s="69" t="str">
        <f>IF(AND('Hitos de enfoque priorizado'!C29="No",'Hitos de enfoque priorizado'!F29=""),IF('Hitos de enfoque priorizado'!B29=2,"ERROR 2","N/C"),"CORRECT")</f>
        <v>CORRECT</v>
      </c>
      <c r="AD29" s="69" t="str">
        <f>IF(AND('Hitos de enfoque priorizado'!C29="No",'Hitos de enfoque priorizado'!F29=""),IF('Hitos de enfoque priorizado'!B29=3,"ERROR 2","N/C"),"CORRECT")</f>
        <v>CORRECT</v>
      </c>
      <c r="AE29" s="69" t="str">
        <f>IF(AND('Hitos de enfoque priorizado'!C29="No",'Hitos de enfoque priorizado'!F29=""),IF('Hitos de enfoque priorizado'!B29=4,"ERROR 2","N/C"),"CORRECT")</f>
        <v>CORRECT</v>
      </c>
      <c r="AF29" s="69" t="str">
        <f>IF(AND('Hitos de enfoque priorizado'!C29="No",'Hitos de enfoque priorizado'!F29=""),IF('Hitos de enfoque priorizado'!B29=5,"ERROR 2","N/C"),"CORRECT")</f>
        <v>CORRECT</v>
      </c>
      <c r="AG29" s="78" t="str">
        <f>IF(AND('Hitos de enfoque priorizado'!C29="No",'Hitos de enfoque priorizado'!F29=""),IF('Hitos de enfoque priorizado'!B29=6,"ERROR 2","N/C"),"CORRECT")</f>
        <v>CORRECT</v>
      </c>
    </row>
    <row r="30" spans="1:33">
      <c r="A30" s="85">
        <f>COUNTIFS('Hitos de enfoque priorizado'!B30,"1",'Hitos de enfoque priorizado'!C30,"Sí")</f>
        <v>0</v>
      </c>
      <c r="B30" s="90">
        <f>COUNTIFS('Hitos de enfoque priorizado'!B30,"2",'Hitos de enfoque priorizado'!C30,"Sí")</f>
        <v>0</v>
      </c>
      <c r="C30" s="86">
        <f>COUNTIFS('Hitos de enfoque priorizado'!B30,"3",'Hitos de enfoque priorizado'!C30,"Sí")</f>
        <v>0</v>
      </c>
      <c r="D30" s="87">
        <f>COUNTIFS('Hitos de enfoque priorizado'!B30,"4",'Hitos de enfoque priorizado'!C30,"Sí")</f>
        <v>0</v>
      </c>
      <c r="E30" s="88">
        <f>COUNTIFS('Hitos de enfoque priorizado'!B30,"5",'Hitos de enfoque priorizado'!C30,"Sí")</f>
        <v>0</v>
      </c>
      <c r="F30" s="89">
        <f>COUNTIFS('Hitos de enfoque priorizado'!B30,"6",'Hitos de enfoque priorizado'!C30,"Sí")</f>
        <v>0</v>
      </c>
      <c r="G30" s="276">
        <f t="shared" si="0"/>
        <v>0</v>
      </c>
      <c r="H30" s="172">
        <f>COUNTIFS('Hitos de enfoque priorizado'!B30,"1",'Hitos de enfoque priorizado'!C30,"N/C")</f>
        <v>0</v>
      </c>
      <c r="I30" s="172">
        <f>COUNTIFS('Hitos de enfoque priorizado'!B30,"2",'Hitos de enfoque priorizado'!C30,"N/C")</f>
        <v>0</v>
      </c>
      <c r="J30" s="172">
        <f>COUNTIFS('Hitos de enfoque priorizado'!B30,"3",'Hitos de enfoque priorizado'!C30,"N/C")</f>
        <v>0</v>
      </c>
      <c r="K30" s="172">
        <f>COUNTIFS('Hitos de enfoque priorizado'!B30,"4",'Hitos de enfoque priorizado'!C30,"N/C")</f>
        <v>0</v>
      </c>
      <c r="L30" s="172">
        <f>COUNTIFS('Hitos de enfoque priorizado'!B30,"5",'Hitos de enfoque priorizado'!C30,"N/C")</f>
        <v>0</v>
      </c>
      <c r="M30" s="172">
        <f>COUNTIFS('Hitos de enfoque priorizado'!B30,"6",'Hitos de enfoque priorizado'!C30,"N/C")</f>
        <v>0</v>
      </c>
      <c r="N30" s="262">
        <f t="shared" si="1"/>
        <v>0</v>
      </c>
      <c r="O30" s="281"/>
      <c r="P30" s="75" t="str">
        <f>IF('Hitos de enfoque priorizado'!$B30=1,'Hitos de enfoque priorizado'!$F30,"")</f>
        <v/>
      </c>
      <c r="Q30" s="75" t="str">
        <f>IF('Hitos de enfoque priorizado'!$B30=2,'Hitos de enfoque priorizado'!$F30,"")</f>
        <v/>
      </c>
      <c r="R30" s="75">
        <f>IF('Hitos de enfoque priorizado'!$B30=3,'Hitos de enfoque priorizado'!$F30,"")</f>
        <v>0</v>
      </c>
      <c r="S30" s="75" t="str">
        <f>IF('Hitos de enfoque priorizado'!$B30=4,'Hitos de enfoque priorizado'!$F30,"")</f>
        <v/>
      </c>
      <c r="T30" s="75" t="str">
        <f>IF('Hitos de enfoque priorizado'!$B30=5,'Hitos de enfoque priorizado'!$F30,"")</f>
        <v/>
      </c>
      <c r="U30" s="76" t="str">
        <f>IF('Hitos de enfoque priorizado'!$B30=6,'Hitos de enfoque priorizado'!$F30,"")</f>
        <v/>
      </c>
      <c r="V30" s="77" t="str">
        <f>IF(AND('Hitos de enfoque priorizado'!C30="Sí",'Hitos de enfoque priorizado'!F30=""),"CORRECT",IF('Hitos de enfoque priorizado'!C30="No","CORRECT",IF('Hitos de enfoque priorizado'!B30=1,"ERROR 1","N/C")))</f>
        <v>N/C</v>
      </c>
      <c r="W30" s="77" t="str">
        <f>IF(AND('Hitos de enfoque priorizado'!C30="Sí",'Hitos de enfoque priorizado'!F30=""),"CORRECT",IF('Hitos de enfoque priorizado'!C30="No","CORRECT",IF('Hitos de enfoque priorizado'!B30=2,"ERROR 1","N/C")))</f>
        <v>N/C</v>
      </c>
      <c r="X30" s="77" t="str">
        <f>IF(AND('Hitos de enfoque priorizado'!C30="Sí",'Hitos de enfoque priorizado'!F30=""),"CORRECT",IF('Hitos de enfoque priorizado'!C30="No","CORRECT",IF('Hitos de enfoque priorizado'!B30=3,"ERROR 1","N/C")))</f>
        <v>ERROR 1</v>
      </c>
      <c r="Y30" s="77" t="str">
        <f>IF(AND('Hitos de enfoque priorizado'!C30="Sí",'Hitos de enfoque priorizado'!F30=""),"CORRECT",IF('Hitos de enfoque priorizado'!C30="No","CORRECT",IF('Hitos de enfoque priorizado'!B30=4,"ERROR 1","N/C")))</f>
        <v>N/C</v>
      </c>
      <c r="Z30" s="77" t="str">
        <f>IF(AND('Hitos de enfoque priorizado'!C30="Sí",'Hitos de enfoque priorizado'!F30=""),"CORRECT",IF('Hitos de enfoque priorizado'!C30="No","CORRECT",IF('Hitos de enfoque priorizado'!B30=5,"ERROR 1","N/C")))</f>
        <v>N/C</v>
      </c>
      <c r="AA30" s="77" t="str">
        <f>IF(AND('Hitos de enfoque priorizado'!C30="Sí",'Hitos de enfoque priorizado'!F30=""),"CORRECT",IF('Hitos de enfoque priorizado'!C30="No","CORRECT",IF('Hitos de enfoque priorizado'!B30=6,"ERROR 1","N/C")))</f>
        <v>N/C</v>
      </c>
      <c r="AB30" s="69" t="str">
        <f>IF(AND('Hitos de enfoque priorizado'!C30="No",'Hitos de enfoque priorizado'!F30=""),IF('Hitos de enfoque priorizado'!B30=1,"ERROR 2","N/C"),"CORRECT")</f>
        <v>CORRECT</v>
      </c>
      <c r="AC30" s="69" t="str">
        <f>IF(AND('Hitos de enfoque priorizado'!C30="No",'Hitos de enfoque priorizado'!F30=""),IF('Hitos de enfoque priorizado'!B30=2,"ERROR 2","N/C"),"CORRECT")</f>
        <v>CORRECT</v>
      </c>
      <c r="AD30" s="69" t="str">
        <f>IF(AND('Hitos de enfoque priorizado'!C30="No",'Hitos de enfoque priorizado'!F30=""),IF('Hitos de enfoque priorizado'!B30=3,"ERROR 2","N/C"),"CORRECT")</f>
        <v>CORRECT</v>
      </c>
      <c r="AE30" s="69" t="str">
        <f>IF(AND('Hitos de enfoque priorizado'!C30="No",'Hitos de enfoque priorizado'!F30=""),IF('Hitos de enfoque priorizado'!B30=4,"ERROR 2","N/C"),"CORRECT")</f>
        <v>CORRECT</v>
      </c>
      <c r="AF30" s="69" t="str">
        <f>IF(AND('Hitos de enfoque priorizado'!C30="No",'Hitos de enfoque priorizado'!F30=""),IF('Hitos de enfoque priorizado'!B30=5,"ERROR 2","N/C"),"CORRECT")</f>
        <v>CORRECT</v>
      </c>
      <c r="AG30" s="78" t="str">
        <f>IF(AND('Hitos de enfoque priorizado'!C30="No",'Hitos de enfoque priorizado'!F30=""),IF('Hitos de enfoque priorizado'!B30=6,"ERROR 2","N/C"),"CORRECT")</f>
        <v>CORRECT</v>
      </c>
    </row>
    <row r="31" spans="1:33">
      <c r="A31" s="85">
        <f>COUNTIFS('Hitos de enfoque priorizado'!B31,"1",'Hitos de enfoque priorizado'!C31,"Sí")</f>
        <v>0</v>
      </c>
      <c r="B31" s="90">
        <f>COUNTIFS('Hitos de enfoque priorizado'!B31,"2",'Hitos de enfoque priorizado'!C31,"Sí")</f>
        <v>0</v>
      </c>
      <c r="C31" s="86">
        <f>COUNTIFS('Hitos de enfoque priorizado'!B31,"3",'Hitos de enfoque priorizado'!C31,"Sí")</f>
        <v>0</v>
      </c>
      <c r="D31" s="87">
        <f>COUNTIFS('Hitos de enfoque priorizado'!B31,"4",'Hitos de enfoque priorizado'!C31,"Sí")</f>
        <v>0</v>
      </c>
      <c r="E31" s="88">
        <f>COUNTIFS('Hitos de enfoque priorizado'!B31,"5",'Hitos de enfoque priorizado'!C31,"Sí")</f>
        <v>0</v>
      </c>
      <c r="F31" s="89">
        <f>COUNTIFS('Hitos de enfoque priorizado'!B31,"6",'Hitos de enfoque priorizado'!C31,"Sí")</f>
        <v>0</v>
      </c>
      <c r="G31" s="276">
        <f t="shared" si="0"/>
        <v>0</v>
      </c>
      <c r="H31" s="172">
        <f>COUNTIFS('Hitos de enfoque priorizado'!B31,"1",'Hitos de enfoque priorizado'!C31,"N/C")</f>
        <v>0</v>
      </c>
      <c r="I31" s="172">
        <f>COUNTIFS('Hitos de enfoque priorizado'!B31,"2",'Hitos de enfoque priorizado'!C31,"N/C")</f>
        <v>0</v>
      </c>
      <c r="J31" s="172">
        <f>COUNTIFS('Hitos de enfoque priorizado'!B31,"3",'Hitos de enfoque priorizado'!C31,"N/C")</f>
        <v>0</v>
      </c>
      <c r="K31" s="172">
        <f>COUNTIFS('Hitos de enfoque priorizado'!B31,"4",'Hitos de enfoque priorizado'!C31,"N/C")</f>
        <v>0</v>
      </c>
      <c r="L31" s="172">
        <f>COUNTIFS('Hitos de enfoque priorizado'!B31,"5",'Hitos de enfoque priorizado'!C31,"N/C")</f>
        <v>0</v>
      </c>
      <c r="M31" s="172">
        <f>COUNTIFS('Hitos de enfoque priorizado'!B31,"6",'Hitos de enfoque priorizado'!C31,"N/C")</f>
        <v>0</v>
      </c>
      <c r="N31" s="262">
        <f t="shared" si="1"/>
        <v>0</v>
      </c>
      <c r="O31" s="281"/>
      <c r="P31" s="75" t="str">
        <f>IF('Hitos de enfoque priorizado'!$B31=1,'Hitos de enfoque priorizado'!$F31,"")</f>
        <v/>
      </c>
      <c r="Q31" s="75" t="str">
        <f>IF('Hitos de enfoque priorizado'!$B31=2,'Hitos de enfoque priorizado'!$F31,"")</f>
        <v/>
      </c>
      <c r="R31" s="75">
        <f>IF('Hitos de enfoque priorizado'!$B31=3,'Hitos de enfoque priorizado'!$F31,"")</f>
        <v>0</v>
      </c>
      <c r="S31" s="75" t="str">
        <f>IF('Hitos de enfoque priorizado'!$B31=4,'Hitos de enfoque priorizado'!$F31,"")</f>
        <v/>
      </c>
      <c r="T31" s="75" t="str">
        <f>IF('Hitos de enfoque priorizado'!$B31=5,'Hitos de enfoque priorizado'!$F31,"")</f>
        <v/>
      </c>
      <c r="U31" s="76" t="str">
        <f>IF('Hitos de enfoque priorizado'!$B31=6,'Hitos de enfoque priorizado'!$F31,"")</f>
        <v/>
      </c>
      <c r="V31" s="77" t="str">
        <f>IF(AND('Hitos de enfoque priorizado'!C31="Sí",'Hitos de enfoque priorizado'!F31=""),"CORRECT",IF('Hitos de enfoque priorizado'!C31="No","CORRECT",IF('Hitos de enfoque priorizado'!B31=1,"ERROR 1","N/C")))</f>
        <v>N/C</v>
      </c>
      <c r="W31" s="77" t="str">
        <f>IF(AND('Hitos de enfoque priorizado'!C31="Sí",'Hitos de enfoque priorizado'!F31=""),"CORRECT",IF('Hitos de enfoque priorizado'!C31="No","CORRECT",IF('Hitos de enfoque priorizado'!B31=2,"ERROR 1","N/C")))</f>
        <v>N/C</v>
      </c>
      <c r="X31" s="77" t="str">
        <f>IF(AND('Hitos de enfoque priorizado'!C31="Sí",'Hitos de enfoque priorizado'!F31=""),"CORRECT",IF('Hitos de enfoque priorizado'!C31="No","CORRECT",IF('Hitos de enfoque priorizado'!B31=3,"ERROR 1","N/C")))</f>
        <v>ERROR 1</v>
      </c>
      <c r="Y31" s="77" t="str">
        <f>IF(AND('Hitos de enfoque priorizado'!C31="Sí",'Hitos de enfoque priorizado'!F31=""),"CORRECT",IF('Hitos de enfoque priorizado'!C31="No","CORRECT",IF('Hitos de enfoque priorizado'!B31=4,"ERROR 1","N/C")))</f>
        <v>N/C</v>
      </c>
      <c r="Z31" s="77" t="str">
        <f>IF(AND('Hitos de enfoque priorizado'!C31="Sí",'Hitos de enfoque priorizado'!F31=""),"CORRECT",IF('Hitos de enfoque priorizado'!C31="No","CORRECT",IF('Hitos de enfoque priorizado'!B31=5,"ERROR 1","N/C")))</f>
        <v>N/C</v>
      </c>
      <c r="AA31" s="77" t="str">
        <f>IF(AND('Hitos de enfoque priorizado'!C31="Sí",'Hitos de enfoque priorizado'!F31=""),"CORRECT",IF('Hitos de enfoque priorizado'!C31="No","CORRECT",IF('Hitos de enfoque priorizado'!B31=6,"ERROR 1","N/C")))</f>
        <v>N/C</v>
      </c>
      <c r="AB31" s="69" t="str">
        <f>IF(AND('Hitos de enfoque priorizado'!C31="No",'Hitos de enfoque priorizado'!F31=""),IF('Hitos de enfoque priorizado'!B31=1,"ERROR 2","N/C"),"CORRECT")</f>
        <v>CORRECT</v>
      </c>
      <c r="AC31" s="69" t="str">
        <f>IF(AND('Hitos de enfoque priorizado'!C31="No",'Hitos de enfoque priorizado'!F31=""),IF('Hitos de enfoque priorizado'!B31=2,"ERROR 2","N/C"),"CORRECT")</f>
        <v>CORRECT</v>
      </c>
      <c r="AD31" s="69" t="str">
        <f>IF(AND('Hitos de enfoque priorizado'!C31="No",'Hitos de enfoque priorizado'!F31=""),IF('Hitos de enfoque priorizado'!B31=3,"ERROR 2","N/C"),"CORRECT")</f>
        <v>CORRECT</v>
      </c>
      <c r="AE31" s="69" t="str">
        <f>IF(AND('Hitos de enfoque priorizado'!C31="No",'Hitos de enfoque priorizado'!F31=""),IF('Hitos de enfoque priorizado'!B31=4,"ERROR 2","N/C"),"CORRECT")</f>
        <v>CORRECT</v>
      </c>
      <c r="AF31" s="69" t="str">
        <f>IF(AND('Hitos de enfoque priorizado'!C31="No",'Hitos de enfoque priorizado'!F31=""),IF('Hitos de enfoque priorizado'!B31=5,"ERROR 2","N/C"),"CORRECT")</f>
        <v>CORRECT</v>
      </c>
      <c r="AG31" s="78" t="str">
        <f>IF(AND('Hitos de enfoque priorizado'!C31="No",'Hitos de enfoque priorizado'!F31=""),IF('Hitos de enfoque priorizado'!B31=6,"ERROR 2","N/C"),"CORRECT")</f>
        <v>CORRECT</v>
      </c>
    </row>
    <row r="32" spans="1:33">
      <c r="A32" s="85">
        <f>COUNTIFS('Hitos de enfoque priorizado'!B32,"1",'Hitos de enfoque priorizado'!C32,"Sí")</f>
        <v>0</v>
      </c>
      <c r="B32" s="90">
        <f>COUNTIFS('Hitos de enfoque priorizado'!B32,"2",'Hitos de enfoque priorizado'!C32,"Sí")</f>
        <v>0</v>
      </c>
      <c r="C32" s="86">
        <f>COUNTIFS('Hitos de enfoque priorizado'!B32,"3",'Hitos de enfoque priorizado'!C32,"Sí")</f>
        <v>0</v>
      </c>
      <c r="D32" s="87">
        <f>COUNTIFS('Hitos de enfoque priorizado'!B32,"4",'Hitos de enfoque priorizado'!C32,"Sí")</f>
        <v>0</v>
      </c>
      <c r="E32" s="88">
        <f>COUNTIFS('Hitos de enfoque priorizado'!B32,"5",'Hitos de enfoque priorizado'!C32,"Sí")</f>
        <v>0</v>
      </c>
      <c r="F32" s="89">
        <f>COUNTIFS('Hitos de enfoque priorizado'!B32,"6",'Hitos de enfoque priorizado'!C32,"Sí")</f>
        <v>0</v>
      </c>
      <c r="G32" s="276">
        <f t="shared" si="0"/>
        <v>0</v>
      </c>
      <c r="H32" s="172">
        <f>COUNTIFS('Hitos de enfoque priorizado'!B32,"1",'Hitos de enfoque priorizado'!C32,"N/C")</f>
        <v>0</v>
      </c>
      <c r="I32" s="172">
        <f>COUNTIFS('Hitos de enfoque priorizado'!B32,"2",'Hitos de enfoque priorizado'!C32,"N/C")</f>
        <v>0</v>
      </c>
      <c r="J32" s="172">
        <f>COUNTIFS('Hitos de enfoque priorizado'!B32,"3",'Hitos de enfoque priorizado'!C32,"N/C")</f>
        <v>0</v>
      </c>
      <c r="K32" s="172">
        <f>COUNTIFS('Hitos de enfoque priorizado'!B32,"4",'Hitos de enfoque priorizado'!C32,"N/C")</f>
        <v>0</v>
      </c>
      <c r="L32" s="172">
        <f>COUNTIFS('Hitos de enfoque priorizado'!B32,"5",'Hitos de enfoque priorizado'!C32,"N/C")</f>
        <v>0</v>
      </c>
      <c r="M32" s="172">
        <f>COUNTIFS('Hitos de enfoque priorizado'!B32,"6",'Hitos de enfoque priorizado'!C32,"N/C")</f>
        <v>0</v>
      </c>
      <c r="N32" s="262">
        <f t="shared" si="1"/>
        <v>0</v>
      </c>
      <c r="O32" s="281"/>
      <c r="P32" s="75" t="str">
        <f>IF('Hitos de enfoque priorizado'!$B32=1,'Hitos de enfoque priorizado'!$F32,"")</f>
        <v/>
      </c>
      <c r="Q32" s="75">
        <f>IF('Hitos de enfoque priorizado'!$B32=2,'Hitos de enfoque priorizado'!$F32,"")</f>
        <v>0</v>
      </c>
      <c r="R32" s="75" t="str">
        <f>IF('Hitos de enfoque priorizado'!$B32=3,'Hitos de enfoque priorizado'!$F32,"")</f>
        <v/>
      </c>
      <c r="S32" s="75" t="str">
        <f>IF('Hitos de enfoque priorizado'!$B32=4,'Hitos de enfoque priorizado'!$F32,"")</f>
        <v/>
      </c>
      <c r="T32" s="75" t="str">
        <f>IF('Hitos de enfoque priorizado'!$B32=5,'Hitos de enfoque priorizado'!$F32,"")</f>
        <v/>
      </c>
      <c r="U32" s="76" t="str">
        <f>IF('Hitos de enfoque priorizado'!$B32=6,'Hitos de enfoque priorizado'!$F32,"")</f>
        <v/>
      </c>
      <c r="V32" s="77" t="str">
        <f>IF(AND('Hitos de enfoque priorizado'!C32="Sí",'Hitos de enfoque priorizado'!F32=""),"CORRECT",IF('Hitos de enfoque priorizado'!C32="No","CORRECT",IF('Hitos de enfoque priorizado'!B32=1,"ERROR 1","N/C")))</f>
        <v>N/C</v>
      </c>
      <c r="W32" s="77" t="str">
        <f>IF(AND('Hitos de enfoque priorizado'!C32="Sí",'Hitos de enfoque priorizado'!F32=""),"CORRECT",IF('Hitos de enfoque priorizado'!C32="No","CORRECT",IF('Hitos de enfoque priorizado'!B32=2,"ERROR 1","N/C")))</f>
        <v>ERROR 1</v>
      </c>
      <c r="X32" s="77" t="str">
        <f>IF(AND('Hitos de enfoque priorizado'!C32="Sí",'Hitos de enfoque priorizado'!F32=""),"CORRECT",IF('Hitos de enfoque priorizado'!C32="No","CORRECT",IF('Hitos de enfoque priorizado'!B32=3,"ERROR 1","N/C")))</f>
        <v>N/C</v>
      </c>
      <c r="Y32" s="77" t="str">
        <f>IF(AND('Hitos de enfoque priorizado'!C32="Sí",'Hitos de enfoque priorizado'!F32=""),"CORRECT",IF('Hitos de enfoque priorizado'!C32="No","CORRECT",IF('Hitos de enfoque priorizado'!B32=4,"ERROR 1","N/C")))</f>
        <v>N/C</v>
      </c>
      <c r="Z32" s="77" t="str">
        <f>IF(AND('Hitos de enfoque priorizado'!C32="Sí",'Hitos de enfoque priorizado'!F32=""),"CORRECT",IF('Hitos de enfoque priorizado'!C32="No","CORRECT",IF('Hitos de enfoque priorizado'!B32=5,"ERROR 1","N/C")))</f>
        <v>N/C</v>
      </c>
      <c r="AA32" s="77" t="str">
        <f>IF(AND('Hitos de enfoque priorizado'!C32="Sí",'Hitos de enfoque priorizado'!F32=""),"CORRECT",IF('Hitos de enfoque priorizado'!C32="No","CORRECT",IF('Hitos de enfoque priorizado'!B32=6,"ERROR 1","N/C")))</f>
        <v>N/C</v>
      </c>
      <c r="AB32" s="69" t="str">
        <f>IF(AND('Hitos de enfoque priorizado'!C32="No",'Hitos de enfoque priorizado'!F32=""),IF('Hitos de enfoque priorizado'!B32=1,"ERROR 2","N/C"),"CORRECT")</f>
        <v>CORRECT</v>
      </c>
      <c r="AC32" s="69" t="str">
        <f>IF(AND('Hitos de enfoque priorizado'!C32="No",'Hitos de enfoque priorizado'!F32=""),IF('Hitos de enfoque priorizado'!B32=2,"ERROR 2","N/C"),"CORRECT")</f>
        <v>CORRECT</v>
      </c>
      <c r="AD32" s="69" t="str">
        <f>IF(AND('Hitos de enfoque priorizado'!C32="No",'Hitos de enfoque priorizado'!F32=""),IF('Hitos de enfoque priorizado'!B32=3,"ERROR 2","N/C"),"CORRECT")</f>
        <v>CORRECT</v>
      </c>
      <c r="AE32" s="69" t="str">
        <f>IF(AND('Hitos de enfoque priorizado'!C32="No",'Hitos de enfoque priorizado'!F32=""),IF('Hitos de enfoque priorizado'!B32=4,"ERROR 2","N/C"),"CORRECT")</f>
        <v>CORRECT</v>
      </c>
      <c r="AF32" s="69" t="str">
        <f>IF(AND('Hitos de enfoque priorizado'!C32="No",'Hitos de enfoque priorizado'!F32=""),IF('Hitos de enfoque priorizado'!B32=5,"ERROR 2","N/C"),"CORRECT")</f>
        <v>CORRECT</v>
      </c>
      <c r="AG32" s="78" t="str">
        <f>IF(AND('Hitos de enfoque priorizado'!C32="No",'Hitos de enfoque priorizado'!F32=""),IF('Hitos de enfoque priorizado'!B32=6,"ERROR 2","N/C"),"CORRECT")</f>
        <v>CORRECT</v>
      </c>
    </row>
    <row r="33" spans="1:33">
      <c r="A33" s="85">
        <f>COUNTIFS('Hitos de enfoque priorizado'!B33,"1",'Hitos de enfoque priorizado'!C33,"Sí")</f>
        <v>0</v>
      </c>
      <c r="B33" s="90">
        <f>COUNTIFS('Hitos de enfoque priorizado'!B33,"2",'Hitos de enfoque priorizado'!C33,"Sí")</f>
        <v>0</v>
      </c>
      <c r="C33" s="86">
        <f>COUNTIFS('Hitos de enfoque priorizado'!B33,"3",'Hitos de enfoque priorizado'!C33,"Sí")</f>
        <v>0</v>
      </c>
      <c r="D33" s="87">
        <f>COUNTIFS('Hitos de enfoque priorizado'!B33,"4",'Hitos de enfoque priorizado'!C33,"Sí")</f>
        <v>0</v>
      </c>
      <c r="E33" s="88">
        <f>COUNTIFS('Hitos de enfoque priorizado'!B33,"5",'Hitos de enfoque priorizado'!C33,"Sí")</f>
        <v>0</v>
      </c>
      <c r="F33" s="89">
        <f>COUNTIFS('Hitos de enfoque priorizado'!B33,"6",'Hitos de enfoque priorizado'!C33,"Sí")</f>
        <v>0</v>
      </c>
      <c r="G33" s="276">
        <f t="shared" si="0"/>
        <v>0</v>
      </c>
      <c r="H33" s="172">
        <f>COUNTIFS('Hitos de enfoque priorizado'!B33,"1",'Hitos de enfoque priorizado'!C33,"N/C")</f>
        <v>0</v>
      </c>
      <c r="I33" s="172">
        <f>COUNTIFS('Hitos de enfoque priorizado'!B33,"2",'Hitos de enfoque priorizado'!C33,"N/C")</f>
        <v>0</v>
      </c>
      <c r="J33" s="172">
        <f>COUNTIFS('Hitos de enfoque priorizado'!B33,"3",'Hitos de enfoque priorizado'!C33,"N/C")</f>
        <v>0</v>
      </c>
      <c r="K33" s="172">
        <f>COUNTIFS('Hitos de enfoque priorizado'!B33,"4",'Hitos de enfoque priorizado'!C33,"N/C")</f>
        <v>0</v>
      </c>
      <c r="L33" s="172">
        <f>COUNTIFS('Hitos de enfoque priorizado'!B33,"5",'Hitos de enfoque priorizado'!C33,"N/C")</f>
        <v>0</v>
      </c>
      <c r="M33" s="172">
        <f>COUNTIFS('Hitos de enfoque priorizado'!B33,"6",'Hitos de enfoque priorizado'!C33,"N/C")</f>
        <v>0</v>
      </c>
      <c r="N33" s="262">
        <f t="shared" si="1"/>
        <v>0</v>
      </c>
      <c r="O33" s="281"/>
      <c r="P33" s="75" t="str">
        <f>IF('Hitos de enfoque priorizado'!$B33=1,'Hitos de enfoque priorizado'!$F33,"")</f>
        <v/>
      </c>
      <c r="Q33" s="75" t="str">
        <f>IF('Hitos de enfoque priorizado'!$B33=2,'Hitos de enfoque priorizado'!$F33,"")</f>
        <v/>
      </c>
      <c r="R33" s="75">
        <f>IF('Hitos de enfoque priorizado'!$B33=3,'Hitos de enfoque priorizado'!$F33,"")</f>
        <v>0</v>
      </c>
      <c r="S33" s="75" t="str">
        <f>IF('Hitos de enfoque priorizado'!$B33=4,'Hitos de enfoque priorizado'!$F33,"")</f>
        <v/>
      </c>
      <c r="T33" s="75" t="str">
        <f>IF('Hitos de enfoque priorizado'!$B33=5,'Hitos de enfoque priorizado'!$F33,"")</f>
        <v/>
      </c>
      <c r="U33" s="76" t="str">
        <f>IF('Hitos de enfoque priorizado'!$B33=6,'Hitos de enfoque priorizado'!$F33,"")</f>
        <v/>
      </c>
      <c r="V33" s="77" t="str">
        <f>IF(AND('Hitos de enfoque priorizado'!C33="Sí",'Hitos de enfoque priorizado'!F33=""),"CORRECT",IF('Hitos de enfoque priorizado'!C33="No","CORRECT",IF('Hitos de enfoque priorizado'!B33=1,"ERROR 1","N/C")))</f>
        <v>N/C</v>
      </c>
      <c r="W33" s="77" t="str">
        <f>IF(AND('Hitos de enfoque priorizado'!C33="Sí",'Hitos de enfoque priorizado'!F33=""),"CORRECT",IF('Hitos de enfoque priorizado'!C33="No","CORRECT",IF('Hitos de enfoque priorizado'!B33=2,"ERROR 1","N/C")))</f>
        <v>N/C</v>
      </c>
      <c r="X33" s="77" t="str">
        <f>IF(AND('Hitos de enfoque priorizado'!C33="Sí",'Hitos de enfoque priorizado'!F33=""),"CORRECT",IF('Hitos de enfoque priorizado'!C33="No","CORRECT",IF('Hitos de enfoque priorizado'!B33=3,"ERROR 1","N/C")))</f>
        <v>ERROR 1</v>
      </c>
      <c r="Y33" s="77" t="str">
        <f>IF(AND('Hitos de enfoque priorizado'!C33="Sí",'Hitos de enfoque priorizado'!F33=""),"CORRECT",IF('Hitos de enfoque priorizado'!C33="No","CORRECT",IF('Hitos de enfoque priorizado'!B33=4,"ERROR 1","N/C")))</f>
        <v>N/C</v>
      </c>
      <c r="Z33" s="77" t="str">
        <f>IF(AND('Hitos de enfoque priorizado'!C33="Sí",'Hitos de enfoque priorizado'!F33=""),"CORRECT",IF('Hitos de enfoque priorizado'!C33="No","CORRECT",IF('Hitos de enfoque priorizado'!B33=5,"ERROR 1","N/C")))</f>
        <v>N/C</v>
      </c>
      <c r="AA33" s="77" t="str">
        <f>IF(AND('Hitos de enfoque priorizado'!C33="Sí",'Hitos de enfoque priorizado'!F33=""),"CORRECT",IF('Hitos de enfoque priorizado'!C33="No","CORRECT",IF('Hitos de enfoque priorizado'!B33=6,"ERROR 1","N/C")))</f>
        <v>N/C</v>
      </c>
      <c r="AB33" s="69" t="str">
        <f>IF(AND('Hitos de enfoque priorizado'!C33="No",'Hitos de enfoque priorizado'!F33=""),IF('Hitos de enfoque priorizado'!B33=1,"ERROR 2","N/C"),"CORRECT")</f>
        <v>CORRECT</v>
      </c>
      <c r="AC33" s="69" t="str">
        <f>IF(AND('Hitos de enfoque priorizado'!C33="No",'Hitos de enfoque priorizado'!F33=""),IF('Hitos de enfoque priorizado'!B33=2,"ERROR 2","N/C"),"CORRECT")</f>
        <v>CORRECT</v>
      </c>
      <c r="AD33" s="69" t="str">
        <f>IF(AND('Hitos de enfoque priorizado'!C33="No",'Hitos de enfoque priorizado'!F33=""),IF('Hitos de enfoque priorizado'!B33=3,"ERROR 2","N/C"),"CORRECT")</f>
        <v>CORRECT</v>
      </c>
      <c r="AE33" s="69" t="str">
        <f>IF(AND('Hitos de enfoque priorizado'!C33="No",'Hitos de enfoque priorizado'!F33=""),IF('Hitos de enfoque priorizado'!B33=4,"ERROR 2","N/C"),"CORRECT")</f>
        <v>CORRECT</v>
      </c>
      <c r="AF33" s="69" t="str">
        <f>IF(AND('Hitos de enfoque priorizado'!C33="No",'Hitos de enfoque priorizado'!F33=""),IF('Hitos de enfoque priorizado'!B33=5,"ERROR 2","N/C"),"CORRECT")</f>
        <v>CORRECT</v>
      </c>
      <c r="AG33" s="78" t="str">
        <f>IF(AND('Hitos de enfoque priorizado'!C33="No",'Hitos de enfoque priorizado'!F33=""),IF('Hitos de enfoque priorizado'!B33=6,"ERROR 2","N/C"),"CORRECT")</f>
        <v>CORRECT</v>
      </c>
    </row>
    <row r="34" spans="1:33">
      <c r="A34" s="85">
        <f>COUNTIFS('Hitos de enfoque priorizado'!B34,"1",'Hitos de enfoque priorizado'!C34,"Sí")</f>
        <v>0</v>
      </c>
      <c r="B34" s="90">
        <f>COUNTIFS('Hitos de enfoque priorizado'!B34,"2",'Hitos de enfoque priorizado'!C34,"Sí")</f>
        <v>0</v>
      </c>
      <c r="C34" s="86">
        <f>COUNTIFS('Hitos de enfoque priorizado'!B34,"3",'Hitos de enfoque priorizado'!C34,"Sí")</f>
        <v>0</v>
      </c>
      <c r="D34" s="87">
        <f>COUNTIFS('Hitos de enfoque priorizado'!B34,"4",'Hitos de enfoque priorizado'!C34,"Sí")</f>
        <v>0</v>
      </c>
      <c r="E34" s="88">
        <f>COUNTIFS('Hitos de enfoque priorizado'!B34,"5",'Hitos de enfoque priorizado'!C34,"Sí")</f>
        <v>0</v>
      </c>
      <c r="F34" s="89">
        <f>COUNTIFS('Hitos de enfoque priorizado'!B34,"6",'Hitos de enfoque priorizado'!C34,"Sí")</f>
        <v>0</v>
      </c>
      <c r="G34" s="276">
        <f t="shared" si="0"/>
        <v>0</v>
      </c>
      <c r="H34" s="172">
        <f>COUNTIFS('Hitos de enfoque priorizado'!B34,"1",'Hitos de enfoque priorizado'!C34,"N/C")</f>
        <v>0</v>
      </c>
      <c r="I34" s="172">
        <f>COUNTIFS('Hitos de enfoque priorizado'!B34,"2",'Hitos de enfoque priorizado'!C34,"N/C")</f>
        <v>0</v>
      </c>
      <c r="J34" s="172">
        <f>COUNTIFS('Hitos de enfoque priorizado'!B34,"3",'Hitos de enfoque priorizado'!C34,"N/C")</f>
        <v>0</v>
      </c>
      <c r="K34" s="172">
        <f>COUNTIFS('Hitos de enfoque priorizado'!B34,"4",'Hitos de enfoque priorizado'!C34,"N/C")</f>
        <v>0</v>
      </c>
      <c r="L34" s="172">
        <f>COUNTIFS('Hitos de enfoque priorizado'!B34,"5",'Hitos de enfoque priorizado'!C34,"N/C")</f>
        <v>0</v>
      </c>
      <c r="M34" s="172">
        <f>COUNTIFS('Hitos de enfoque priorizado'!B34,"6",'Hitos de enfoque priorizado'!C34,"N/C")</f>
        <v>0</v>
      </c>
      <c r="N34" s="262">
        <f t="shared" si="1"/>
        <v>0</v>
      </c>
      <c r="O34" s="281"/>
      <c r="P34" s="75" t="str">
        <f>IF('Hitos de enfoque priorizado'!$B34=1,'Hitos de enfoque priorizado'!$F34,"")</f>
        <v/>
      </c>
      <c r="Q34" s="75" t="str">
        <f>IF('Hitos de enfoque priorizado'!$B34=2,'Hitos de enfoque priorizado'!$F34,"")</f>
        <v/>
      </c>
      <c r="R34" s="75">
        <f>IF('Hitos de enfoque priorizado'!$B34=3,'Hitos de enfoque priorizado'!$F34,"")</f>
        <v>0</v>
      </c>
      <c r="S34" s="75" t="str">
        <f>IF('Hitos de enfoque priorizado'!$B34=4,'Hitos de enfoque priorizado'!$F34,"")</f>
        <v/>
      </c>
      <c r="T34" s="75" t="str">
        <f>IF('Hitos de enfoque priorizado'!$B34=5,'Hitos de enfoque priorizado'!$F34,"")</f>
        <v/>
      </c>
      <c r="U34" s="76" t="str">
        <f>IF('Hitos de enfoque priorizado'!$B34=6,'Hitos de enfoque priorizado'!$F34,"")</f>
        <v/>
      </c>
      <c r="V34" s="77" t="str">
        <f>IF(AND('Hitos de enfoque priorizado'!C34="Sí",'Hitos de enfoque priorizado'!F34=""),"CORRECT",IF('Hitos de enfoque priorizado'!C34="No","CORRECT",IF('Hitos de enfoque priorizado'!B34=1,"ERROR 1","N/C")))</f>
        <v>N/C</v>
      </c>
      <c r="W34" s="77" t="str">
        <f>IF(AND('Hitos de enfoque priorizado'!C34="Sí",'Hitos de enfoque priorizado'!F34=""),"CORRECT",IF('Hitos de enfoque priorizado'!C34="No","CORRECT",IF('Hitos de enfoque priorizado'!B34=2,"ERROR 1","N/C")))</f>
        <v>N/C</v>
      </c>
      <c r="X34" s="77" t="str">
        <f>IF(AND('Hitos de enfoque priorizado'!C34="Sí",'Hitos de enfoque priorizado'!F34=""),"CORRECT",IF('Hitos de enfoque priorizado'!C34="No","CORRECT",IF('Hitos de enfoque priorizado'!B34=3,"ERROR 1","N/C")))</f>
        <v>ERROR 1</v>
      </c>
      <c r="Y34" s="77" t="str">
        <f>IF(AND('Hitos de enfoque priorizado'!C34="Sí",'Hitos de enfoque priorizado'!F34=""),"CORRECT",IF('Hitos de enfoque priorizado'!C34="No","CORRECT",IF('Hitos de enfoque priorizado'!B34=4,"ERROR 1","N/C")))</f>
        <v>N/C</v>
      </c>
      <c r="Z34" s="77" t="str">
        <f>IF(AND('Hitos de enfoque priorizado'!C34="Sí",'Hitos de enfoque priorizado'!F34=""),"CORRECT",IF('Hitos de enfoque priorizado'!C34="No","CORRECT",IF('Hitos de enfoque priorizado'!B34=5,"ERROR 1","N/C")))</f>
        <v>N/C</v>
      </c>
      <c r="AA34" s="77" t="str">
        <f>IF(AND('Hitos de enfoque priorizado'!C34="Sí",'Hitos de enfoque priorizado'!F34=""),"CORRECT",IF('Hitos de enfoque priorizado'!C34="No","CORRECT",IF('Hitos de enfoque priorizado'!B34=6,"ERROR 1","N/C")))</f>
        <v>N/C</v>
      </c>
      <c r="AB34" s="69" t="str">
        <f>IF(AND('Hitos de enfoque priorizado'!C34="No",'Hitos de enfoque priorizado'!F34=""),IF('Hitos de enfoque priorizado'!B34=1,"ERROR 2","N/C"),"CORRECT")</f>
        <v>CORRECT</v>
      </c>
      <c r="AC34" s="69" t="str">
        <f>IF(AND('Hitos de enfoque priorizado'!C34="No",'Hitos de enfoque priorizado'!F34=""),IF('Hitos de enfoque priorizado'!B34=2,"ERROR 2","N/C"),"CORRECT")</f>
        <v>CORRECT</v>
      </c>
      <c r="AD34" s="69" t="str">
        <f>IF(AND('Hitos de enfoque priorizado'!C34="No",'Hitos de enfoque priorizado'!F34=""),IF('Hitos de enfoque priorizado'!B34=3,"ERROR 2","N/C"),"CORRECT")</f>
        <v>CORRECT</v>
      </c>
      <c r="AE34" s="69" t="str">
        <f>IF(AND('Hitos de enfoque priorizado'!C34="No",'Hitos de enfoque priorizado'!F34=""),IF('Hitos de enfoque priorizado'!B34=4,"ERROR 2","N/C"),"CORRECT")</f>
        <v>CORRECT</v>
      </c>
      <c r="AF34" s="69" t="str">
        <f>IF(AND('Hitos de enfoque priorizado'!C34="No",'Hitos de enfoque priorizado'!F34=""),IF('Hitos de enfoque priorizado'!B34=5,"ERROR 2","N/C"),"CORRECT")</f>
        <v>CORRECT</v>
      </c>
      <c r="AG34" s="78" t="str">
        <f>IF(AND('Hitos de enfoque priorizado'!C34="No",'Hitos de enfoque priorizado'!F34=""),IF('Hitos de enfoque priorizado'!B34=6,"ERROR 2","N/C"),"CORRECT")</f>
        <v>CORRECT</v>
      </c>
    </row>
    <row r="35" spans="1:33">
      <c r="A35" s="85">
        <f>COUNTIFS('Hitos de enfoque priorizado'!B35,"1",'Hitos de enfoque priorizado'!C35,"Sí")</f>
        <v>0</v>
      </c>
      <c r="B35" s="90">
        <f>COUNTIFS('Hitos de enfoque priorizado'!B35,"2",'Hitos de enfoque priorizado'!C35,"Sí")</f>
        <v>0</v>
      </c>
      <c r="C35" s="86">
        <f>COUNTIFS('Hitos de enfoque priorizado'!B35,"3",'Hitos de enfoque priorizado'!C35,"Sí")</f>
        <v>0</v>
      </c>
      <c r="D35" s="87">
        <f>COUNTIFS('Hitos de enfoque priorizado'!B35,"4",'Hitos de enfoque priorizado'!C35,"Sí")</f>
        <v>0</v>
      </c>
      <c r="E35" s="88">
        <f>COUNTIFS('Hitos de enfoque priorizado'!B35,"5",'Hitos de enfoque priorizado'!C35,"Sí")</f>
        <v>0</v>
      </c>
      <c r="F35" s="89">
        <f>COUNTIFS('Hitos de enfoque priorizado'!B35,"6",'Hitos de enfoque priorizado'!C35,"Sí")</f>
        <v>0</v>
      </c>
      <c r="G35" s="276">
        <f t="shared" si="0"/>
        <v>0</v>
      </c>
      <c r="H35" s="172">
        <f>COUNTIFS('Hitos de enfoque priorizado'!B35,"1",'Hitos de enfoque priorizado'!C35,"N/C")</f>
        <v>0</v>
      </c>
      <c r="I35" s="172">
        <f>COUNTIFS('Hitos de enfoque priorizado'!B35,"2",'Hitos de enfoque priorizado'!C35,"N/C")</f>
        <v>0</v>
      </c>
      <c r="J35" s="172">
        <f>COUNTIFS('Hitos de enfoque priorizado'!B35,"3",'Hitos de enfoque priorizado'!C35,"N/C")</f>
        <v>0</v>
      </c>
      <c r="K35" s="172">
        <f>COUNTIFS('Hitos de enfoque priorizado'!B35,"4",'Hitos de enfoque priorizado'!C35,"N/C")</f>
        <v>0</v>
      </c>
      <c r="L35" s="172">
        <f>COUNTIFS('Hitos de enfoque priorizado'!B35,"5",'Hitos de enfoque priorizado'!C35,"N/C")</f>
        <v>0</v>
      </c>
      <c r="M35" s="172">
        <f>COUNTIFS('Hitos de enfoque priorizado'!B35,"6",'Hitos de enfoque priorizado'!C35,"N/C")</f>
        <v>0</v>
      </c>
      <c r="N35" s="262">
        <f t="shared" si="1"/>
        <v>0</v>
      </c>
      <c r="O35" s="281"/>
      <c r="P35" s="75" t="str">
        <f>IF('Hitos de enfoque priorizado'!$B35=1,'Hitos de enfoque priorizado'!$F35,"")</f>
        <v/>
      </c>
      <c r="Q35" s="75">
        <f>IF('Hitos de enfoque priorizado'!$B35=2,'Hitos de enfoque priorizado'!$F35,"")</f>
        <v>0</v>
      </c>
      <c r="R35" s="75" t="str">
        <f>IF('Hitos de enfoque priorizado'!$B35=3,'Hitos de enfoque priorizado'!$F35,"")</f>
        <v/>
      </c>
      <c r="S35" s="75" t="str">
        <f>IF('Hitos de enfoque priorizado'!$B35=4,'Hitos de enfoque priorizado'!$F35,"")</f>
        <v/>
      </c>
      <c r="T35" s="75" t="str">
        <f>IF('Hitos de enfoque priorizado'!$B35=5,'Hitos de enfoque priorizado'!$F35,"")</f>
        <v/>
      </c>
      <c r="U35" s="76" t="str">
        <f>IF('Hitos de enfoque priorizado'!$B35=6,'Hitos de enfoque priorizado'!$F35,"")</f>
        <v/>
      </c>
      <c r="V35" s="77" t="str">
        <f>IF(AND('Hitos de enfoque priorizado'!C35="Sí",'Hitos de enfoque priorizado'!F35=""),"CORRECT",IF('Hitos de enfoque priorizado'!C35="No","CORRECT",IF('Hitos de enfoque priorizado'!B35=1,"ERROR 1","N/C")))</f>
        <v>N/C</v>
      </c>
      <c r="W35" s="77" t="str">
        <f>IF(AND('Hitos de enfoque priorizado'!C35="Sí",'Hitos de enfoque priorizado'!F35=""),"CORRECT",IF('Hitos de enfoque priorizado'!C35="No","CORRECT",IF('Hitos de enfoque priorizado'!B35=2,"ERROR 1","N/C")))</f>
        <v>ERROR 1</v>
      </c>
      <c r="X35" s="77" t="str">
        <f>IF(AND('Hitos de enfoque priorizado'!C35="Sí",'Hitos de enfoque priorizado'!F35=""),"CORRECT",IF('Hitos de enfoque priorizado'!C35="No","CORRECT",IF('Hitos de enfoque priorizado'!B35=3,"ERROR 1","N/C")))</f>
        <v>N/C</v>
      </c>
      <c r="Y35" s="77" t="str">
        <f>IF(AND('Hitos de enfoque priorizado'!C35="Sí",'Hitos de enfoque priorizado'!F35=""),"CORRECT",IF('Hitos de enfoque priorizado'!C35="No","CORRECT",IF('Hitos de enfoque priorizado'!B35=4,"ERROR 1","N/C")))</f>
        <v>N/C</v>
      </c>
      <c r="Z35" s="77" t="str">
        <f>IF(AND('Hitos de enfoque priorizado'!C35="Sí",'Hitos de enfoque priorizado'!F35=""),"CORRECT",IF('Hitos de enfoque priorizado'!C35="No","CORRECT",IF('Hitos de enfoque priorizado'!B35=5,"ERROR 1","N/C")))</f>
        <v>N/C</v>
      </c>
      <c r="AA35" s="77" t="str">
        <f>IF(AND('Hitos de enfoque priorizado'!C35="Sí",'Hitos de enfoque priorizado'!F35=""),"CORRECT",IF('Hitos de enfoque priorizado'!C35="No","CORRECT",IF('Hitos de enfoque priorizado'!B35=6,"ERROR 1","N/C")))</f>
        <v>N/C</v>
      </c>
      <c r="AB35" s="69" t="str">
        <f>IF(AND('Hitos de enfoque priorizado'!C35="No",'Hitos de enfoque priorizado'!F35=""),IF('Hitos de enfoque priorizado'!B35=1,"ERROR 2","N/C"),"CORRECT")</f>
        <v>CORRECT</v>
      </c>
      <c r="AC35" s="69" t="str">
        <f>IF(AND('Hitos de enfoque priorizado'!C35="No",'Hitos de enfoque priorizado'!F35=""),IF('Hitos de enfoque priorizado'!B35=2,"ERROR 2","N/C"),"CORRECT")</f>
        <v>CORRECT</v>
      </c>
      <c r="AD35" s="69" t="str">
        <f>IF(AND('Hitos de enfoque priorizado'!C35="No",'Hitos de enfoque priorizado'!F35=""),IF('Hitos de enfoque priorizado'!B35=3,"ERROR 2","N/C"),"CORRECT")</f>
        <v>CORRECT</v>
      </c>
      <c r="AE35" s="69" t="str">
        <f>IF(AND('Hitos de enfoque priorizado'!C35="No",'Hitos de enfoque priorizado'!F35=""),IF('Hitos de enfoque priorizado'!B35=4,"ERROR 2","N/C"),"CORRECT")</f>
        <v>CORRECT</v>
      </c>
      <c r="AF35" s="69" t="str">
        <f>IF(AND('Hitos de enfoque priorizado'!C35="No",'Hitos de enfoque priorizado'!F35=""),IF('Hitos de enfoque priorizado'!B35=5,"ERROR 2","N/C"),"CORRECT")</f>
        <v>CORRECT</v>
      </c>
      <c r="AG35" s="78" t="str">
        <f>IF(AND('Hitos de enfoque priorizado'!C35="No",'Hitos de enfoque priorizado'!F35=""),IF('Hitos de enfoque priorizado'!B35=6,"ERROR 2","N/C"),"CORRECT")</f>
        <v>CORRECT</v>
      </c>
    </row>
    <row r="36" spans="1:33">
      <c r="A36" s="85">
        <f>COUNTIFS('Hitos de enfoque priorizado'!B36,"1",'Hitos de enfoque priorizado'!C36,"Sí")</f>
        <v>0</v>
      </c>
      <c r="B36" s="90">
        <f>COUNTIFS('Hitos de enfoque priorizado'!B36,"2",'Hitos de enfoque priorizado'!C36,"Sí")</f>
        <v>0</v>
      </c>
      <c r="C36" s="86">
        <f>COUNTIFS('Hitos de enfoque priorizado'!B36,"3",'Hitos de enfoque priorizado'!C36,"Sí")</f>
        <v>0</v>
      </c>
      <c r="D36" s="87">
        <f>COUNTIFS('Hitos de enfoque priorizado'!B36,"4",'Hitos de enfoque priorizado'!C36,"Sí")</f>
        <v>0</v>
      </c>
      <c r="E36" s="88">
        <f>COUNTIFS('Hitos de enfoque priorizado'!B36,"5",'Hitos de enfoque priorizado'!C36,"Sí")</f>
        <v>0</v>
      </c>
      <c r="F36" s="89">
        <f>COUNTIFS('Hitos de enfoque priorizado'!B36,"6",'Hitos de enfoque priorizado'!C36,"Sí")</f>
        <v>0</v>
      </c>
      <c r="G36" s="276">
        <f t="shared" si="0"/>
        <v>0</v>
      </c>
      <c r="H36" s="172">
        <f>COUNTIFS('Hitos de enfoque priorizado'!B36,"1",'Hitos de enfoque priorizado'!C36,"N/C")</f>
        <v>0</v>
      </c>
      <c r="I36" s="172">
        <f>COUNTIFS('Hitos de enfoque priorizado'!B36,"2",'Hitos de enfoque priorizado'!C36,"N/C")</f>
        <v>0</v>
      </c>
      <c r="J36" s="172">
        <f>COUNTIFS('Hitos de enfoque priorizado'!B36,"3",'Hitos de enfoque priorizado'!C36,"N/C")</f>
        <v>0</v>
      </c>
      <c r="K36" s="172">
        <f>COUNTIFS('Hitos de enfoque priorizado'!B36,"4",'Hitos de enfoque priorizado'!C36,"N/C")</f>
        <v>0</v>
      </c>
      <c r="L36" s="172">
        <f>COUNTIFS('Hitos de enfoque priorizado'!B36,"5",'Hitos de enfoque priorizado'!C36,"N/C")</f>
        <v>0</v>
      </c>
      <c r="M36" s="172">
        <f>COUNTIFS('Hitos de enfoque priorizado'!B36,"6",'Hitos de enfoque priorizado'!C36,"N/C")</f>
        <v>0</v>
      </c>
      <c r="N36" s="262">
        <f t="shared" si="1"/>
        <v>0</v>
      </c>
      <c r="O36" s="281"/>
      <c r="P36" s="75" t="str">
        <f>IF('Hitos de enfoque priorizado'!$B36=1,'Hitos de enfoque priorizado'!$F36,"")</f>
        <v/>
      </c>
      <c r="Q36" s="75">
        <f>IF('Hitos de enfoque priorizado'!$B36=2,'Hitos de enfoque priorizado'!$F36,"")</f>
        <v>0</v>
      </c>
      <c r="R36" s="75" t="str">
        <f>IF('Hitos de enfoque priorizado'!$B36=3,'Hitos de enfoque priorizado'!$F36,"")</f>
        <v/>
      </c>
      <c r="S36" s="75" t="str">
        <f>IF('Hitos de enfoque priorizado'!$B36=4,'Hitos de enfoque priorizado'!$F36,"")</f>
        <v/>
      </c>
      <c r="T36" s="75" t="str">
        <f>IF('Hitos de enfoque priorizado'!$B36=5,'Hitos de enfoque priorizado'!$F36,"")</f>
        <v/>
      </c>
      <c r="U36" s="76" t="str">
        <f>IF('Hitos de enfoque priorizado'!$B36=6,'Hitos de enfoque priorizado'!$F36,"")</f>
        <v/>
      </c>
      <c r="V36" s="77" t="str">
        <f>IF(AND('Hitos de enfoque priorizado'!C36="Sí",'Hitos de enfoque priorizado'!F36=""),"CORRECT",IF('Hitos de enfoque priorizado'!C36="No","CORRECT",IF('Hitos de enfoque priorizado'!B36=1,"ERROR 1","N/C")))</f>
        <v>N/C</v>
      </c>
      <c r="W36" s="77" t="str">
        <f>IF(AND('Hitos de enfoque priorizado'!C36="Sí",'Hitos de enfoque priorizado'!F36=""),"CORRECT",IF('Hitos de enfoque priorizado'!C36="No","CORRECT",IF('Hitos de enfoque priorizado'!B36=2,"ERROR 1","N/C")))</f>
        <v>ERROR 1</v>
      </c>
      <c r="X36" s="77" t="str">
        <f>IF(AND('Hitos de enfoque priorizado'!C36="Sí",'Hitos de enfoque priorizado'!F36=""),"CORRECT",IF('Hitos de enfoque priorizado'!C36="No","CORRECT",IF('Hitos de enfoque priorizado'!B36=3,"ERROR 1","N/C")))</f>
        <v>N/C</v>
      </c>
      <c r="Y36" s="77" t="str">
        <f>IF(AND('Hitos de enfoque priorizado'!C36="Sí",'Hitos de enfoque priorizado'!F36=""),"CORRECT",IF('Hitos de enfoque priorizado'!C36="No","CORRECT",IF('Hitos de enfoque priorizado'!B36=4,"ERROR 1","N/C")))</f>
        <v>N/C</v>
      </c>
      <c r="Z36" s="77" t="str">
        <f>IF(AND('Hitos de enfoque priorizado'!C36="Sí",'Hitos de enfoque priorizado'!F36=""),"CORRECT",IF('Hitos de enfoque priorizado'!C36="No","CORRECT",IF('Hitos de enfoque priorizado'!B36=5,"ERROR 1","N/C")))</f>
        <v>N/C</v>
      </c>
      <c r="AA36" s="77" t="str">
        <f>IF(AND('Hitos de enfoque priorizado'!C36="Sí",'Hitos de enfoque priorizado'!F36=""),"CORRECT",IF('Hitos de enfoque priorizado'!C36="No","CORRECT",IF('Hitos de enfoque priorizado'!B36=6,"ERROR 1","N/C")))</f>
        <v>N/C</v>
      </c>
      <c r="AB36" s="69" t="str">
        <f>IF(AND('Hitos de enfoque priorizado'!C36="No",'Hitos de enfoque priorizado'!F36=""),IF('Hitos de enfoque priorizado'!B36=1,"ERROR 2","N/C"),"CORRECT")</f>
        <v>CORRECT</v>
      </c>
      <c r="AC36" s="69" t="str">
        <f>IF(AND('Hitos de enfoque priorizado'!C36="No",'Hitos de enfoque priorizado'!F36=""),IF('Hitos de enfoque priorizado'!B36=2,"ERROR 2","N/C"),"CORRECT")</f>
        <v>CORRECT</v>
      </c>
      <c r="AD36" s="69" t="str">
        <f>IF(AND('Hitos de enfoque priorizado'!C36="No",'Hitos de enfoque priorizado'!F36=""),IF('Hitos de enfoque priorizado'!B36=3,"ERROR 2","N/C"),"CORRECT")</f>
        <v>CORRECT</v>
      </c>
      <c r="AE36" s="69" t="str">
        <f>IF(AND('Hitos de enfoque priorizado'!C36="No",'Hitos de enfoque priorizado'!F36=""),IF('Hitos de enfoque priorizado'!B36=4,"ERROR 2","N/C"),"CORRECT")</f>
        <v>CORRECT</v>
      </c>
      <c r="AF36" s="69" t="str">
        <f>IF(AND('Hitos de enfoque priorizado'!C36="No",'Hitos de enfoque priorizado'!F36=""),IF('Hitos de enfoque priorizado'!B36=5,"ERROR 2","N/C"),"CORRECT")</f>
        <v>CORRECT</v>
      </c>
      <c r="AG36" s="78" t="str">
        <f>IF(AND('Hitos de enfoque priorizado'!C36="No",'Hitos de enfoque priorizado'!F36=""),IF('Hitos de enfoque priorizado'!B36=6,"ERROR 2","N/C"),"CORRECT")</f>
        <v>CORRECT</v>
      </c>
    </row>
    <row r="37" spans="1:33">
      <c r="A37" s="85">
        <f>COUNTIFS('Hitos de enfoque priorizado'!B37,"1",'Hitos de enfoque priorizado'!C37,"Sí")</f>
        <v>0</v>
      </c>
      <c r="B37" s="90">
        <f>COUNTIFS('Hitos de enfoque priorizado'!B37,"2",'Hitos de enfoque priorizado'!C37,"Sí")</f>
        <v>0</v>
      </c>
      <c r="C37" s="86">
        <f>COUNTIFS('Hitos de enfoque priorizado'!B37,"3",'Hitos de enfoque priorizado'!C37,"Sí")</f>
        <v>0</v>
      </c>
      <c r="D37" s="87">
        <f>COUNTIFS('Hitos de enfoque priorizado'!B37,"4",'Hitos de enfoque priorizado'!C37,"Sí")</f>
        <v>0</v>
      </c>
      <c r="E37" s="88">
        <f>COUNTIFS('Hitos de enfoque priorizado'!B37,"5",'Hitos de enfoque priorizado'!C37,"Sí")</f>
        <v>0</v>
      </c>
      <c r="F37" s="89">
        <f>COUNTIFS('Hitos de enfoque priorizado'!B37,"6",'Hitos de enfoque priorizado'!C37,"Sí")</f>
        <v>0</v>
      </c>
      <c r="G37" s="276">
        <f t="shared" ref="G37:G68" si="2">SUM(A37:F37)</f>
        <v>0</v>
      </c>
      <c r="H37" s="172">
        <f>COUNTIFS('Hitos de enfoque priorizado'!B37,"1",'Hitos de enfoque priorizado'!C37,"N/C")</f>
        <v>0</v>
      </c>
      <c r="I37" s="172">
        <f>COUNTIFS('Hitos de enfoque priorizado'!B37,"2",'Hitos de enfoque priorizado'!C37,"N/C")</f>
        <v>0</v>
      </c>
      <c r="J37" s="172">
        <f>COUNTIFS('Hitos de enfoque priorizado'!B37,"3",'Hitos de enfoque priorizado'!C37,"N/C")</f>
        <v>0</v>
      </c>
      <c r="K37" s="172">
        <f>COUNTIFS('Hitos de enfoque priorizado'!B37,"4",'Hitos de enfoque priorizado'!C37,"N/C")</f>
        <v>0</v>
      </c>
      <c r="L37" s="172">
        <f>COUNTIFS('Hitos de enfoque priorizado'!B37,"5",'Hitos de enfoque priorizado'!C37,"N/C")</f>
        <v>0</v>
      </c>
      <c r="M37" s="172">
        <f>COUNTIFS('Hitos de enfoque priorizado'!B37,"6",'Hitos de enfoque priorizado'!C37,"N/C")</f>
        <v>0</v>
      </c>
      <c r="N37" s="262">
        <f t="shared" si="1"/>
        <v>0</v>
      </c>
      <c r="O37" s="281"/>
      <c r="P37" s="75" t="str">
        <f>IF('Hitos de enfoque priorizado'!$B37=1,'Hitos de enfoque priorizado'!$F37,"")</f>
        <v/>
      </c>
      <c r="Q37" s="75">
        <f>IF('Hitos de enfoque priorizado'!$B37=2,'Hitos de enfoque priorizado'!$F37,"")</f>
        <v>0</v>
      </c>
      <c r="R37" s="75" t="str">
        <f>IF('Hitos de enfoque priorizado'!$B37=3,'Hitos de enfoque priorizado'!$F37,"")</f>
        <v/>
      </c>
      <c r="S37" s="75" t="str">
        <f>IF('Hitos de enfoque priorizado'!$B37=4,'Hitos de enfoque priorizado'!$F37,"")</f>
        <v/>
      </c>
      <c r="T37" s="75" t="str">
        <f>IF('Hitos de enfoque priorizado'!$B37=5,'Hitos de enfoque priorizado'!$F37,"")</f>
        <v/>
      </c>
      <c r="U37" s="76" t="str">
        <f>IF('Hitos de enfoque priorizado'!$B37=6,'Hitos de enfoque priorizado'!$F37,"")</f>
        <v/>
      </c>
      <c r="V37" s="77" t="str">
        <f>IF(AND('Hitos de enfoque priorizado'!C37="Sí",'Hitos de enfoque priorizado'!F37=""),"CORRECT",IF('Hitos de enfoque priorizado'!C37="No","CORRECT",IF('Hitos de enfoque priorizado'!B37=1,"ERROR 1","N/C")))</f>
        <v>N/C</v>
      </c>
      <c r="W37" s="77" t="str">
        <f>IF(AND('Hitos de enfoque priorizado'!C37="Sí",'Hitos de enfoque priorizado'!F37=""),"CORRECT",IF('Hitos de enfoque priorizado'!C37="No","CORRECT",IF('Hitos de enfoque priorizado'!B37=2,"ERROR 1","N/C")))</f>
        <v>ERROR 1</v>
      </c>
      <c r="X37" s="77" t="str">
        <f>IF(AND('Hitos de enfoque priorizado'!C37="Sí",'Hitos de enfoque priorizado'!F37=""),"CORRECT",IF('Hitos de enfoque priorizado'!C37="No","CORRECT",IF('Hitos de enfoque priorizado'!B37=3,"ERROR 1","N/C")))</f>
        <v>N/C</v>
      </c>
      <c r="Y37" s="77" t="str">
        <f>IF(AND('Hitos de enfoque priorizado'!C37="Sí",'Hitos de enfoque priorizado'!F37=""),"CORRECT",IF('Hitos de enfoque priorizado'!C37="No","CORRECT",IF('Hitos de enfoque priorizado'!B37=4,"ERROR 1","N/C")))</f>
        <v>N/C</v>
      </c>
      <c r="Z37" s="77" t="str">
        <f>IF(AND('Hitos de enfoque priorizado'!C37="Sí",'Hitos de enfoque priorizado'!F37=""),"CORRECT",IF('Hitos de enfoque priorizado'!C37="No","CORRECT",IF('Hitos de enfoque priorizado'!B37=5,"ERROR 1","N/C")))</f>
        <v>N/C</v>
      </c>
      <c r="AA37" s="77" t="str">
        <f>IF(AND('Hitos de enfoque priorizado'!C37="Sí",'Hitos de enfoque priorizado'!F37=""),"CORRECT",IF('Hitos de enfoque priorizado'!C37="No","CORRECT",IF('Hitos de enfoque priorizado'!B37=6,"ERROR 1","N/C")))</f>
        <v>N/C</v>
      </c>
      <c r="AB37" s="69" t="str">
        <f>IF(AND('Hitos de enfoque priorizado'!C37="No",'Hitos de enfoque priorizado'!F37=""),IF('Hitos de enfoque priorizado'!B37=1,"ERROR 2","N/C"),"CORRECT")</f>
        <v>CORRECT</v>
      </c>
      <c r="AC37" s="69" t="str">
        <f>IF(AND('Hitos de enfoque priorizado'!C37="No",'Hitos de enfoque priorizado'!F37=""),IF('Hitos de enfoque priorizado'!B37=2,"ERROR 2","N/C"),"CORRECT")</f>
        <v>CORRECT</v>
      </c>
      <c r="AD37" s="69" t="str">
        <f>IF(AND('Hitos de enfoque priorizado'!C37="No",'Hitos de enfoque priorizado'!F37=""),IF('Hitos de enfoque priorizado'!B37=3,"ERROR 2","N/C"),"CORRECT")</f>
        <v>CORRECT</v>
      </c>
      <c r="AE37" s="69" t="str">
        <f>IF(AND('Hitos de enfoque priorizado'!C37="No",'Hitos de enfoque priorizado'!F37=""),IF('Hitos de enfoque priorizado'!B37=4,"ERROR 2","N/C"),"CORRECT")</f>
        <v>CORRECT</v>
      </c>
      <c r="AF37" s="69" t="str">
        <f>IF(AND('Hitos de enfoque priorizado'!C37="No",'Hitos de enfoque priorizado'!F37=""),IF('Hitos de enfoque priorizado'!B37=5,"ERROR 2","N/C"),"CORRECT")</f>
        <v>CORRECT</v>
      </c>
      <c r="AG37" s="78" t="str">
        <f>IF(AND('Hitos de enfoque priorizado'!C37="No",'Hitos de enfoque priorizado'!F37=""),IF('Hitos de enfoque priorizado'!B37=6,"ERROR 2","N/C"),"CORRECT")</f>
        <v>CORRECT</v>
      </c>
    </row>
    <row r="38" spans="1:33">
      <c r="A38" s="85">
        <f>COUNTIFS('Hitos de enfoque priorizado'!B38,"1",'Hitos de enfoque priorizado'!C38,"Sí")</f>
        <v>0</v>
      </c>
      <c r="B38" s="90">
        <f>COUNTIFS('Hitos de enfoque priorizado'!B38,"2",'Hitos de enfoque priorizado'!C38,"Sí")</f>
        <v>0</v>
      </c>
      <c r="C38" s="86">
        <f>COUNTIFS('Hitos de enfoque priorizado'!B38,"3",'Hitos de enfoque priorizado'!C38,"Sí")</f>
        <v>0</v>
      </c>
      <c r="D38" s="87">
        <f>COUNTIFS('Hitos de enfoque priorizado'!B38,"4",'Hitos de enfoque priorizado'!C38,"Sí")</f>
        <v>0</v>
      </c>
      <c r="E38" s="88">
        <f>COUNTIFS('Hitos de enfoque priorizado'!B38,"5",'Hitos de enfoque priorizado'!C38,"Sí")</f>
        <v>0</v>
      </c>
      <c r="F38" s="89">
        <f>COUNTIFS('Hitos de enfoque priorizado'!B38,"6",'Hitos de enfoque priorizado'!C38,"Sí")</f>
        <v>0</v>
      </c>
      <c r="G38" s="276">
        <f t="shared" si="2"/>
        <v>0</v>
      </c>
      <c r="H38" s="172">
        <f>COUNTIFS('Hitos de enfoque priorizado'!B38,"1",'Hitos de enfoque priorizado'!C38,"N/C")</f>
        <v>0</v>
      </c>
      <c r="I38" s="172">
        <f>COUNTIFS('Hitos de enfoque priorizado'!B38,"2",'Hitos de enfoque priorizado'!C38,"N/C")</f>
        <v>0</v>
      </c>
      <c r="J38" s="172">
        <f>COUNTIFS('Hitos de enfoque priorizado'!B38,"3",'Hitos de enfoque priorizado'!C38,"N/C")</f>
        <v>0</v>
      </c>
      <c r="K38" s="172">
        <f>COUNTIFS('Hitos de enfoque priorizado'!B38,"4",'Hitos de enfoque priorizado'!C38,"N/C")</f>
        <v>0</v>
      </c>
      <c r="L38" s="172">
        <f>COUNTIFS('Hitos de enfoque priorizado'!B38,"5",'Hitos de enfoque priorizado'!C38,"N/C")</f>
        <v>0</v>
      </c>
      <c r="M38" s="172">
        <f>COUNTIFS('Hitos de enfoque priorizado'!B38,"6",'Hitos de enfoque priorizado'!C38,"N/C")</f>
        <v>0</v>
      </c>
      <c r="N38" s="262">
        <f t="shared" si="1"/>
        <v>0</v>
      </c>
      <c r="O38" s="281"/>
      <c r="P38" s="75" t="str">
        <f>IF('Hitos de enfoque priorizado'!$B38=1,'Hitos de enfoque priorizado'!$F38,"")</f>
        <v/>
      </c>
      <c r="Q38" s="75" t="str">
        <f>IF('Hitos de enfoque priorizado'!$B38=2,'Hitos de enfoque priorizado'!$F38,"")</f>
        <v/>
      </c>
      <c r="R38" s="75">
        <f>IF('Hitos de enfoque priorizado'!$B38=3,'Hitos de enfoque priorizado'!$F38,"")</f>
        <v>0</v>
      </c>
      <c r="S38" s="75" t="str">
        <f>IF('Hitos de enfoque priorizado'!$B38=4,'Hitos de enfoque priorizado'!$F38,"")</f>
        <v/>
      </c>
      <c r="T38" s="75" t="str">
        <f>IF('Hitos de enfoque priorizado'!$B38=5,'Hitos de enfoque priorizado'!$F38,"")</f>
        <v/>
      </c>
      <c r="U38" s="76" t="str">
        <f>IF('Hitos de enfoque priorizado'!$B38=6,'Hitos de enfoque priorizado'!$F38,"")</f>
        <v/>
      </c>
      <c r="V38" s="77" t="str">
        <f>IF(AND('Hitos de enfoque priorizado'!C38="Sí",'Hitos de enfoque priorizado'!F38=""),"CORRECT",IF('Hitos de enfoque priorizado'!C38="No","CORRECT",IF('Hitos de enfoque priorizado'!B38=1,"ERROR 1","N/C")))</f>
        <v>N/C</v>
      </c>
      <c r="W38" s="77" t="str">
        <f>IF(AND('Hitos de enfoque priorizado'!C38="Sí",'Hitos de enfoque priorizado'!F38=""),"CORRECT",IF('Hitos de enfoque priorizado'!C38="No","CORRECT",IF('Hitos de enfoque priorizado'!B38=2,"ERROR 1","N/C")))</f>
        <v>N/C</v>
      </c>
      <c r="X38" s="77" t="str">
        <f>IF(AND('Hitos de enfoque priorizado'!C38="Sí",'Hitos de enfoque priorizado'!F38=""),"CORRECT",IF('Hitos de enfoque priorizado'!C38="No","CORRECT",IF('Hitos de enfoque priorizado'!B38=3,"ERROR 1","N/C")))</f>
        <v>ERROR 1</v>
      </c>
      <c r="Y38" s="77" t="str">
        <f>IF(AND('Hitos de enfoque priorizado'!C38="Sí",'Hitos de enfoque priorizado'!F38=""),"CORRECT",IF('Hitos de enfoque priorizado'!C38="No","CORRECT",IF('Hitos de enfoque priorizado'!B38=4,"ERROR 1","N/C")))</f>
        <v>N/C</v>
      </c>
      <c r="Z38" s="77" t="str">
        <f>IF(AND('Hitos de enfoque priorizado'!C38="Sí",'Hitos de enfoque priorizado'!F38=""),"CORRECT",IF('Hitos de enfoque priorizado'!C38="No","CORRECT",IF('Hitos de enfoque priorizado'!B38=5,"ERROR 1","N/C")))</f>
        <v>N/C</v>
      </c>
      <c r="AA38" s="77" t="str">
        <f>IF(AND('Hitos de enfoque priorizado'!C38="Sí",'Hitos de enfoque priorizado'!F38=""),"CORRECT",IF('Hitos de enfoque priorizado'!C38="No","CORRECT",IF('Hitos de enfoque priorizado'!B38=6,"ERROR 1","N/C")))</f>
        <v>N/C</v>
      </c>
      <c r="AB38" s="69" t="str">
        <f>IF(AND('Hitos de enfoque priorizado'!C38="No",'Hitos de enfoque priorizado'!F38=""),IF('Hitos de enfoque priorizado'!B38=1,"ERROR 2","N/C"),"CORRECT")</f>
        <v>CORRECT</v>
      </c>
      <c r="AC38" s="69" t="str">
        <f>IF(AND('Hitos de enfoque priorizado'!C38="No",'Hitos de enfoque priorizado'!F38=""),IF('Hitos de enfoque priorizado'!B38=2,"ERROR 2","N/C"),"CORRECT")</f>
        <v>CORRECT</v>
      </c>
      <c r="AD38" s="69" t="str">
        <f>IF(AND('Hitos de enfoque priorizado'!C38="No",'Hitos de enfoque priorizado'!F38=""),IF('Hitos de enfoque priorizado'!B38=3,"ERROR 2","N/C"),"CORRECT")</f>
        <v>CORRECT</v>
      </c>
      <c r="AE38" s="69" t="str">
        <f>IF(AND('Hitos de enfoque priorizado'!C38="No",'Hitos de enfoque priorizado'!F38=""),IF('Hitos de enfoque priorizado'!B38=4,"ERROR 2","N/C"),"CORRECT")</f>
        <v>CORRECT</v>
      </c>
      <c r="AF38" s="69" t="str">
        <f>IF(AND('Hitos de enfoque priorizado'!C38="No",'Hitos de enfoque priorizado'!F38=""),IF('Hitos de enfoque priorizado'!B38=5,"ERROR 2","N/C"),"CORRECT")</f>
        <v>CORRECT</v>
      </c>
      <c r="AG38" s="78" t="str">
        <f>IF(AND('Hitos de enfoque priorizado'!C38="No",'Hitos de enfoque priorizado'!F38=""),IF('Hitos de enfoque priorizado'!B38=6,"ERROR 2","N/C"),"CORRECT")</f>
        <v>CORRECT</v>
      </c>
    </row>
    <row r="39" spans="1:33">
      <c r="A39" s="85">
        <f>COUNTIFS('Hitos de enfoque priorizado'!B39,"1",'Hitos de enfoque priorizado'!C39,"Sí")</f>
        <v>0</v>
      </c>
      <c r="B39" s="90">
        <f>COUNTIFS('Hitos de enfoque priorizado'!B39,"2",'Hitos de enfoque priorizado'!C39,"Sí")</f>
        <v>0</v>
      </c>
      <c r="C39" s="86">
        <f>COUNTIFS('Hitos de enfoque priorizado'!B39,"3",'Hitos de enfoque priorizado'!C39,"Sí")</f>
        <v>0</v>
      </c>
      <c r="D39" s="87">
        <f>COUNTIFS('Hitos de enfoque priorizado'!B39,"4",'Hitos de enfoque priorizado'!C39,"Sí")</f>
        <v>0</v>
      </c>
      <c r="E39" s="88">
        <f>COUNTIFS('Hitos de enfoque priorizado'!B39,"5",'Hitos de enfoque priorizado'!C39,"Sí")</f>
        <v>0</v>
      </c>
      <c r="F39" s="89">
        <f>COUNTIFS('Hitos de enfoque priorizado'!B39,"6",'Hitos de enfoque priorizado'!C39,"Sí")</f>
        <v>0</v>
      </c>
      <c r="G39" s="276">
        <f t="shared" si="2"/>
        <v>0</v>
      </c>
      <c r="H39" s="172">
        <f>COUNTIFS('Hitos de enfoque priorizado'!B39,"1",'Hitos de enfoque priorizado'!C39,"N/C")</f>
        <v>0</v>
      </c>
      <c r="I39" s="172">
        <f>COUNTIFS('Hitos de enfoque priorizado'!B39,"2",'Hitos de enfoque priorizado'!C39,"N/C")</f>
        <v>0</v>
      </c>
      <c r="J39" s="172">
        <f>COUNTIFS('Hitos de enfoque priorizado'!B39,"3",'Hitos de enfoque priorizado'!C39,"N/C")</f>
        <v>0</v>
      </c>
      <c r="K39" s="172">
        <f>COUNTIFS('Hitos de enfoque priorizado'!B39,"4",'Hitos de enfoque priorizado'!C39,"N/C")</f>
        <v>0</v>
      </c>
      <c r="L39" s="172">
        <f>COUNTIFS('Hitos de enfoque priorizado'!B39,"5",'Hitos de enfoque priorizado'!C39,"N/C")</f>
        <v>0</v>
      </c>
      <c r="M39" s="172">
        <f>COUNTIFS('Hitos de enfoque priorizado'!B39,"6",'Hitos de enfoque priorizado'!C39,"N/C")</f>
        <v>0</v>
      </c>
      <c r="N39" s="262">
        <f t="shared" si="1"/>
        <v>0</v>
      </c>
      <c r="O39" s="281"/>
      <c r="P39" s="75" t="str">
        <f>IF('Hitos de enfoque priorizado'!$B39=1,'Hitos de enfoque priorizado'!$F39,"")</f>
        <v/>
      </c>
      <c r="Q39" s="75" t="str">
        <f>IF('Hitos de enfoque priorizado'!$B39=2,'Hitos de enfoque priorizado'!$F39,"")</f>
        <v/>
      </c>
      <c r="R39" s="75" t="str">
        <f>IF('Hitos de enfoque priorizado'!$B39=3,'Hitos de enfoque priorizado'!$F39,"")</f>
        <v/>
      </c>
      <c r="S39" s="75" t="str">
        <f>IF('Hitos de enfoque priorizado'!$B39=4,'Hitos de enfoque priorizado'!$F39,"")</f>
        <v/>
      </c>
      <c r="T39" s="75" t="str">
        <f>IF('Hitos de enfoque priorizado'!$B39=5,'Hitos de enfoque priorizado'!$F39,"")</f>
        <v/>
      </c>
      <c r="U39" s="76" t="str">
        <f>IF('Hitos de enfoque priorizado'!$B39=6,'Hitos de enfoque priorizado'!$F39,"")</f>
        <v/>
      </c>
      <c r="V39" s="77" t="str">
        <f>IF(AND('Hitos de enfoque priorizado'!C39="Sí",'Hitos de enfoque priorizado'!F39=""),"CORRECT",IF('Hitos de enfoque priorizado'!C39="No","CORRECT",IF('Hitos de enfoque priorizado'!B39=1,"ERROR 1","N/C")))</f>
        <v>N/C</v>
      </c>
      <c r="W39" s="77" t="str">
        <f>IF(AND('Hitos de enfoque priorizado'!C39="Sí",'Hitos de enfoque priorizado'!F39=""),"CORRECT",IF('Hitos de enfoque priorizado'!C39="No","CORRECT",IF('Hitos de enfoque priorizado'!B39=2,"ERROR 1","N/C")))</f>
        <v>N/C</v>
      </c>
      <c r="X39" s="77" t="str">
        <f>IF(AND('Hitos de enfoque priorizado'!C39="Sí",'Hitos de enfoque priorizado'!F39=""),"CORRECT",IF('Hitos de enfoque priorizado'!C39="No","CORRECT",IF('Hitos de enfoque priorizado'!B39=3,"ERROR 1","N/C")))</f>
        <v>N/C</v>
      </c>
      <c r="Y39" s="77" t="str">
        <f>IF(AND('Hitos de enfoque priorizado'!C39="Sí",'Hitos de enfoque priorizado'!F39=""),"CORRECT",IF('Hitos de enfoque priorizado'!C39="No","CORRECT",IF('Hitos de enfoque priorizado'!B39=4,"ERROR 1","N/C")))</f>
        <v>N/C</v>
      </c>
      <c r="Z39" s="77" t="str">
        <f>IF(AND('Hitos de enfoque priorizado'!C39="Sí",'Hitos de enfoque priorizado'!F39=""),"CORRECT",IF('Hitos de enfoque priorizado'!C39="No","CORRECT",IF('Hitos de enfoque priorizado'!B39=5,"ERROR 1","N/C")))</f>
        <v>N/C</v>
      </c>
      <c r="AA39" s="77" t="str">
        <f>IF(AND('Hitos de enfoque priorizado'!C39="Sí",'Hitos de enfoque priorizado'!F39=""),"CORRECT",IF('Hitos de enfoque priorizado'!C39="No","CORRECT",IF('Hitos de enfoque priorizado'!B39=6,"ERROR 1","N/C")))</f>
        <v>N/C</v>
      </c>
      <c r="AB39" s="69" t="str">
        <f>IF(AND('Hitos de enfoque priorizado'!C39="No",'Hitos de enfoque priorizado'!F39=""),IF('Hitos de enfoque priorizado'!B39=1,"ERROR 2","N/C"),"CORRECT")</f>
        <v>CORRECT</v>
      </c>
      <c r="AC39" s="69" t="str">
        <f>IF(AND('Hitos de enfoque priorizado'!C39="No",'Hitos de enfoque priorizado'!F39=""),IF('Hitos de enfoque priorizado'!B39=2,"ERROR 2","N/C"),"CORRECT")</f>
        <v>CORRECT</v>
      </c>
      <c r="AD39" s="69" t="str">
        <f>IF(AND('Hitos de enfoque priorizado'!C39="No",'Hitos de enfoque priorizado'!F39=""),IF('Hitos de enfoque priorizado'!B39=3,"ERROR 2","N/C"),"CORRECT")</f>
        <v>CORRECT</v>
      </c>
      <c r="AE39" s="69" t="str">
        <f>IF(AND('Hitos de enfoque priorizado'!C39="No",'Hitos de enfoque priorizado'!F39=""),IF('Hitos de enfoque priorizado'!B39=4,"ERROR 2","N/C"),"CORRECT")</f>
        <v>CORRECT</v>
      </c>
      <c r="AF39" s="69" t="str">
        <f>IF(AND('Hitos de enfoque priorizado'!C39="No",'Hitos de enfoque priorizado'!F39=""),IF('Hitos de enfoque priorizado'!B39=5,"ERROR 2","N/C"),"CORRECT")</f>
        <v>CORRECT</v>
      </c>
      <c r="AG39" s="78" t="str">
        <f>IF(AND('Hitos de enfoque priorizado'!C39="No",'Hitos de enfoque priorizado'!F39=""),IF('Hitos de enfoque priorizado'!B39=6,"ERROR 2","N/C"),"CORRECT")</f>
        <v>CORRECT</v>
      </c>
    </row>
    <row r="40" spans="1:33">
      <c r="A40" s="85">
        <f>COUNTIFS('Hitos de enfoque priorizado'!B40,"1",'Hitos de enfoque priorizado'!C40,"Sí")</f>
        <v>0</v>
      </c>
      <c r="B40" s="90">
        <f>COUNTIFS('Hitos de enfoque priorizado'!B40,"2",'Hitos de enfoque priorizado'!C40,"Sí")</f>
        <v>0</v>
      </c>
      <c r="C40" s="86">
        <f>COUNTIFS('Hitos de enfoque priorizado'!B40,"3",'Hitos de enfoque priorizado'!C40,"Sí")</f>
        <v>0</v>
      </c>
      <c r="D40" s="87">
        <f>COUNTIFS('Hitos de enfoque priorizado'!B40,"4",'Hitos de enfoque priorizado'!C40,"Sí")</f>
        <v>0</v>
      </c>
      <c r="E40" s="88">
        <f>COUNTIFS('Hitos de enfoque priorizado'!B40,"5",'Hitos de enfoque priorizado'!C40,"Sí")</f>
        <v>0</v>
      </c>
      <c r="F40" s="89">
        <f>COUNTIFS('Hitos de enfoque priorizado'!B40,"6",'Hitos de enfoque priorizado'!C40,"Sí")</f>
        <v>0</v>
      </c>
      <c r="G40" s="276">
        <f t="shared" si="2"/>
        <v>0</v>
      </c>
      <c r="H40" s="172">
        <f>COUNTIFS('Hitos de enfoque priorizado'!B40,"1",'Hitos de enfoque priorizado'!C40,"N/C")</f>
        <v>0</v>
      </c>
      <c r="I40" s="172">
        <f>COUNTIFS('Hitos de enfoque priorizado'!B40,"2",'Hitos de enfoque priorizado'!C40,"N/C")</f>
        <v>0</v>
      </c>
      <c r="J40" s="172">
        <f>COUNTIFS('Hitos de enfoque priorizado'!B40,"3",'Hitos de enfoque priorizado'!C40,"N/C")</f>
        <v>0</v>
      </c>
      <c r="K40" s="172">
        <f>COUNTIFS('Hitos de enfoque priorizado'!B40,"4",'Hitos de enfoque priorizado'!C40,"N/C")</f>
        <v>0</v>
      </c>
      <c r="L40" s="172">
        <f>COUNTIFS('Hitos de enfoque priorizado'!B40,"5",'Hitos de enfoque priorizado'!C40,"N/C")</f>
        <v>0</v>
      </c>
      <c r="M40" s="172">
        <f>COUNTIFS('Hitos de enfoque priorizado'!B40,"6",'Hitos de enfoque priorizado'!C40,"N/C")</f>
        <v>0</v>
      </c>
      <c r="N40" s="262">
        <f t="shared" si="1"/>
        <v>0</v>
      </c>
      <c r="O40" s="281"/>
      <c r="P40" s="75">
        <f>IF('Hitos de enfoque priorizado'!$B40=1,'Hitos de enfoque priorizado'!$F40,"")</f>
        <v>0</v>
      </c>
      <c r="Q40" s="75" t="str">
        <f>IF('Hitos de enfoque priorizado'!$B40=2,'Hitos de enfoque priorizado'!$F40,"")</f>
        <v/>
      </c>
      <c r="R40" s="75" t="str">
        <f>IF('Hitos de enfoque priorizado'!$B40=3,'Hitos de enfoque priorizado'!$F40,"")</f>
        <v/>
      </c>
      <c r="S40" s="75" t="str">
        <f>IF('Hitos de enfoque priorizado'!$B40=4,'Hitos de enfoque priorizado'!$F40,"")</f>
        <v/>
      </c>
      <c r="T40" s="75" t="str">
        <f>IF('Hitos de enfoque priorizado'!$B40=5,'Hitos de enfoque priorizado'!$F40,"")</f>
        <v/>
      </c>
      <c r="U40" s="76" t="str">
        <f>IF('Hitos de enfoque priorizado'!$B40=6,'Hitos de enfoque priorizado'!$F40,"")</f>
        <v/>
      </c>
      <c r="V40" s="77" t="str">
        <f>IF(AND('Hitos de enfoque priorizado'!C40="Sí",'Hitos de enfoque priorizado'!F40=""),"CORRECT",IF('Hitos de enfoque priorizado'!C40="No","CORRECT",IF('Hitos de enfoque priorizado'!B40=1,"ERROR 1","N/C")))</f>
        <v>ERROR 1</v>
      </c>
      <c r="W40" s="77" t="str">
        <f>IF(AND('Hitos de enfoque priorizado'!C40="Sí",'Hitos de enfoque priorizado'!F40=""),"CORRECT",IF('Hitos de enfoque priorizado'!C40="No","CORRECT",IF('Hitos de enfoque priorizado'!B40=2,"ERROR 1","N/C")))</f>
        <v>N/C</v>
      </c>
      <c r="X40" s="77" t="str">
        <f>IF(AND('Hitos de enfoque priorizado'!C40="Sí",'Hitos de enfoque priorizado'!F40=""),"CORRECT",IF('Hitos de enfoque priorizado'!C40="No","CORRECT",IF('Hitos de enfoque priorizado'!B40=3,"ERROR 1","N/C")))</f>
        <v>N/C</v>
      </c>
      <c r="Y40" s="77" t="str">
        <f>IF(AND('Hitos de enfoque priorizado'!C40="Sí",'Hitos de enfoque priorizado'!F40=""),"CORRECT",IF('Hitos de enfoque priorizado'!C40="No","CORRECT",IF('Hitos de enfoque priorizado'!B40=4,"ERROR 1","N/C")))</f>
        <v>N/C</v>
      </c>
      <c r="Z40" s="77" t="str">
        <f>IF(AND('Hitos de enfoque priorizado'!C40="Sí",'Hitos de enfoque priorizado'!F40=""),"CORRECT",IF('Hitos de enfoque priorizado'!C40="No","CORRECT",IF('Hitos de enfoque priorizado'!B40=5,"ERROR 1","N/C")))</f>
        <v>N/C</v>
      </c>
      <c r="AA40" s="77" t="str">
        <f>IF(AND('Hitos de enfoque priorizado'!C40="Sí",'Hitos de enfoque priorizado'!F40=""),"CORRECT",IF('Hitos de enfoque priorizado'!C40="No","CORRECT",IF('Hitos de enfoque priorizado'!B40=6,"ERROR 1","N/C")))</f>
        <v>N/C</v>
      </c>
      <c r="AB40" s="69" t="str">
        <f>IF(AND('Hitos de enfoque priorizado'!C40="No",'Hitos de enfoque priorizado'!F40=""),IF('Hitos de enfoque priorizado'!B40=1,"ERROR 2","N/C"),"CORRECT")</f>
        <v>CORRECT</v>
      </c>
      <c r="AC40" s="69" t="str">
        <f>IF(AND('Hitos de enfoque priorizado'!C40="No",'Hitos de enfoque priorizado'!F40=""),IF('Hitos de enfoque priorizado'!B40=2,"ERROR 2","N/C"),"CORRECT")</f>
        <v>CORRECT</v>
      </c>
      <c r="AD40" s="69" t="str">
        <f>IF(AND('Hitos de enfoque priorizado'!C40="No",'Hitos de enfoque priorizado'!F40=""),IF('Hitos de enfoque priorizado'!B40=3,"ERROR 2","N/C"),"CORRECT")</f>
        <v>CORRECT</v>
      </c>
      <c r="AE40" s="69" t="str">
        <f>IF(AND('Hitos de enfoque priorizado'!C40="No",'Hitos de enfoque priorizado'!F40=""),IF('Hitos de enfoque priorizado'!B40=4,"ERROR 2","N/C"),"CORRECT")</f>
        <v>CORRECT</v>
      </c>
      <c r="AF40" s="69" t="str">
        <f>IF(AND('Hitos de enfoque priorizado'!C40="No",'Hitos de enfoque priorizado'!F40=""),IF('Hitos de enfoque priorizado'!B40=5,"ERROR 2","N/C"),"CORRECT")</f>
        <v>CORRECT</v>
      </c>
      <c r="AG40" s="78" t="str">
        <f>IF(AND('Hitos de enfoque priorizado'!C40="No",'Hitos de enfoque priorizado'!F40=""),IF('Hitos de enfoque priorizado'!B40=6,"ERROR 2","N/C"),"CORRECT")</f>
        <v>CORRECT</v>
      </c>
    </row>
    <row r="41" spans="1:33">
      <c r="A41" s="85">
        <f>COUNTIFS('Hitos de enfoque priorizado'!B41,"1",'Hitos de enfoque priorizado'!C41,"Sí")</f>
        <v>0</v>
      </c>
      <c r="B41" s="90">
        <f>COUNTIFS('Hitos de enfoque priorizado'!B41,"2",'Hitos de enfoque priorizado'!C41,"Sí")</f>
        <v>0</v>
      </c>
      <c r="C41" s="86">
        <f>COUNTIFS('Hitos de enfoque priorizado'!B41,"3",'Hitos de enfoque priorizado'!C41,"Sí")</f>
        <v>0</v>
      </c>
      <c r="D41" s="87">
        <f>COUNTIFS('Hitos de enfoque priorizado'!B41,"4",'Hitos de enfoque priorizado'!C41,"Sí")</f>
        <v>0</v>
      </c>
      <c r="E41" s="88">
        <f>COUNTIFS('Hitos de enfoque priorizado'!B41,"5",'Hitos de enfoque priorizado'!C41,"Sí")</f>
        <v>0</v>
      </c>
      <c r="F41" s="89">
        <f>COUNTIFS('Hitos de enfoque priorizado'!B41,"6",'Hitos de enfoque priorizado'!C41,"Sí")</f>
        <v>0</v>
      </c>
      <c r="G41" s="276">
        <f t="shared" si="2"/>
        <v>0</v>
      </c>
      <c r="H41" s="172">
        <f>COUNTIFS('Hitos de enfoque priorizado'!B41,"1",'Hitos de enfoque priorizado'!C41,"N/C")</f>
        <v>0</v>
      </c>
      <c r="I41" s="172">
        <f>COUNTIFS('Hitos de enfoque priorizado'!B41,"2",'Hitos de enfoque priorizado'!C41,"N/C")</f>
        <v>0</v>
      </c>
      <c r="J41" s="172">
        <f>COUNTIFS('Hitos de enfoque priorizado'!B41,"3",'Hitos de enfoque priorizado'!C41,"N/C")</f>
        <v>0</v>
      </c>
      <c r="K41" s="172">
        <f>COUNTIFS('Hitos de enfoque priorizado'!B41,"4",'Hitos de enfoque priorizado'!C41,"N/C")</f>
        <v>0</v>
      </c>
      <c r="L41" s="172">
        <f>COUNTIFS('Hitos de enfoque priorizado'!B41,"5",'Hitos de enfoque priorizado'!C41,"N/C")</f>
        <v>0</v>
      </c>
      <c r="M41" s="172">
        <f>COUNTIFS('Hitos de enfoque priorizado'!B41,"6",'Hitos de enfoque priorizado'!C41,"N/C")</f>
        <v>0</v>
      </c>
      <c r="N41" s="262">
        <f t="shared" si="1"/>
        <v>0</v>
      </c>
      <c r="O41" s="281"/>
      <c r="P41" s="75">
        <f>IF('Hitos de enfoque priorizado'!$B41=1,'Hitos de enfoque priorizado'!$F41,"")</f>
        <v>0</v>
      </c>
      <c r="Q41" s="75" t="str">
        <f>IF('Hitos de enfoque priorizado'!$B41=2,'Hitos de enfoque priorizado'!$F41,"")</f>
        <v/>
      </c>
      <c r="R41" s="75" t="str">
        <f>IF('Hitos de enfoque priorizado'!$B41=3,'Hitos de enfoque priorizado'!$F41,"")</f>
        <v/>
      </c>
      <c r="S41" s="75" t="str">
        <f>IF('Hitos de enfoque priorizado'!$B41=4,'Hitos de enfoque priorizado'!$F41,"")</f>
        <v/>
      </c>
      <c r="T41" s="75" t="str">
        <f>IF('Hitos de enfoque priorizado'!$B41=5,'Hitos de enfoque priorizado'!$F41,"")</f>
        <v/>
      </c>
      <c r="U41" s="76" t="str">
        <f>IF('Hitos de enfoque priorizado'!$B41=6,'Hitos de enfoque priorizado'!$F41,"")</f>
        <v/>
      </c>
      <c r="V41" s="77" t="str">
        <f>IF(AND('Hitos de enfoque priorizado'!C41="Sí",'Hitos de enfoque priorizado'!F41=""),"CORRECT",IF('Hitos de enfoque priorizado'!C41="No","CORRECT",IF('Hitos de enfoque priorizado'!B41=1,"ERROR 1","N/C")))</f>
        <v>ERROR 1</v>
      </c>
      <c r="W41" s="77" t="str">
        <f>IF(AND('Hitos de enfoque priorizado'!C41="Sí",'Hitos de enfoque priorizado'!F41=""),"CORRECT",IF('Hitos de enfoque priorizado'!C41="No","CORRECT",IF('Hitos de enfoque priorizado'!B41=2,"ERROR 1","N/C")))</f>
        <v>N/C</v>
      </c>
      <c r="X41" s="77" t="str">
        <f>IF(AND('Hitos de enfoque priorizado'!C41="Sí",'Hitos de enfoque priorizado'!F41=""),"CORRECT",IF('Hitos de enfoque priorizado'!C41="No","CORRECT",IF('Hitos de enfoque priorizado'!B41=3,"ERROR 1","N/C")))</f>
        <v>N/C</v>
      </c>
      <c r="Y41" s="77" t="str">
        <f>IF(AND('Hitos de enfoque priorizado'!C41="Sí",'Hitos de enfoque priorizado'!F41=""),"CORRECT",IF('Hitos de enfoque priorizado'!C41="No","CORRECT",IF('Hitos de enfoque priorizado'!B41=4,"ERROR 1","N/C")))</f>
        <v>N/C</v>
      </c>
      <c r="Z41" s="77" t="str">
        <f>IF(AND('Hitos de enfoque priorizado'!C41="Sí",'Hitos de enfoque priorizado'!F41=""),"CORRECT",IF('Hitos de enfoque priorizado'!C41="No","CORRECT",IF('Hitos de enfoque priorizado'!B41=5,"ERROR 1","N/C")))</f>
        <v>N/C</v>
      </c>
      <c r="AA41" s="77" t="str">
        <f>IF(AND('Hitos de enfoque priorizado'!C41="Sí",'Hitos de enfoque priorizado'!F41=""),"CORRECT",IF('Hitos de enfoque priorizado'!C41="No","CORRECT",IF('Hitos de enfoque priorizado'!B41=6,"ERROR 1","N/C")))</f>
        <v>N/C</v>
      </c>
      <c r="AB41" s="69" t="str">
        <f>IF(AND('Hitos de enfoque priorizado'!C41="No",'Hitos de enfoque priorizado'!F41=""),IF('Hitos de enfoque priorizado'!B41=1,"ERROR 2","N/C"),"CORRECT")</f>
        <v>CORRECT</v>
      </c>
      <c r="AC41" s="69" t="str">
        <f>IF(AND('Hitos de enfoque priorizado'!C41="No",'Hitos de enfoque priorizado'!F41=""),IF('Hitos de enfoque priorizado'!B41=2,"ERROR 2","N/C"),"CORRECT")</f>
        <v>CORRECT</v>
      </c>
      <c r="AD41" s="69" t="str">
        <f>IF(AND('Hitos de enfoque priorizado'!C41="No",'Hitos de enfoque priorizado'!F41=""),IF('Hitos de enfoque priorizado'!B41=3,"ERROR 2","N/C"),"CORRECT")</f>
        <v>CORRECT</v>
      </c>
      <c r="AE41" s="69" t="str">
        <f>IF(AND('Hitos de enfoque priorizado'!C41="No",'Hitos de enfoque priorizado'!F41=""),IF('Hitos de enfoque priorizado'!B41=4,"ERROR 2","N/C"),"CORRECT")</f>
        <v>CORRECT</v>
      </c>
      <c r="AF41" s="69" t="str">
        <f>IF(AND('Hitos de enfoque priorizado'!C41="No",'Hitos de enfoque priorizado'!F41=""),IF('Hitos de enfoque priorizado'!B41=5,"ERROR 2","N/C"),"CORRECT")</f>
        <v>CORRECT</v>
      </c>
      <c r="AG41" s="78" t="str">
        <f>IF(AND('Hitos de enfoque priorizado'!C41="No",'Hitos de enfoque priorizado'!F41=""),IF('Hitos de enfoque priorizado'!B41=6,"ERROR 2","N/C"),"CORRECT")</f>
        <v>CORRECT</v>
      </c>
    </row>
    <row r="42" spans="1:33">
      <c r="A42" s="85">
        <f>COUNTIFS('Hitos de enfoque priorizado'!B42,"1",'Hitos de enfoque priorizado'!C42,"Sí")</f>
        <v>0</v>
      </c>
      <c r="B42" s="90">
        <f>COUNTIFS('Hitos de enfoque priorizado'!B42,"2",'Hitos de enfoque priorizado'!C42,"Sí")</f>
        <v>0</v>
      </c>
      <c r="C42" s="86">
        <f>COUNTIFS('Hitos de enfoque priorizado'!B42,"3",'Hitos de enfoque priorizado'!C42,"Sí")</f>
        <v>0</v>
      </c>
      <c r="D42" s="87">
        <f>COUNTIFS('Hitos de enfoque priorizado'!B42,"4",'Hitos de enfoque priorizado'!C42,"Sí")</f>
        <v>0</v>
      </c>
      <c r="E42" s="88">
        <f>COUNTIFS('Hitos de enfoque priorizado'!B42,"5",'Hitos de enfoque priorizado'!C42,"Sí")</f>
        <v>0</v>
      </c>
      <c r="F42" s="89">
        <f>COUNTIFS('Hitos de enfoque priorizado'!B42,"6",'Hitos de enfoque priorizado'!C42,"Sí")</f>
        <v>0</v>
      </c>
      <c r="G42" s="276">
        <f t="shared" si="2"/>
        <v>0</v>
      </c>
      <c r="H42" s="172">
        <f>COUNTIFS('Hitos de enfoque priorizado'!B42,"1",'Hitos de enfoque priorizado'!C42,"N/C")</f>
        <v>0</v>
      </c>
      <c r="I42" s="172">
        <f>COUNTIFS('Hitos de enfoque priorizado'!B42,"2",'Hitos de enfoque priorizado'!C42,"N/C")</f>
        <v>0</v>
      </c>
      <c r="J42" s="172">
        <f>COUNTIFS('Hitos de enfoque priorizado'!B42,"3",'Hitos de enfoque priorizado'!C42,"N/C")</f>
        <v>0</v>
      </c>
      <c r="K42" s="172">
        <f>COUNTIFS('Hitos de enfoque priorizado'!B42,"4",'Hitos de enfoque priorizado'!C42,"N/C")</f>
        <v>0</v>
      </c>
      <c r="L42" s="172">
        <f>COUNTIFS('Hitos de enfoque priorizado'!B42,"5",'Hitos de enfoque priorizado'!C42,"N/C")</f>
        <v>0</v>
      </c>
      <c r="M42" s="172">
        <f>COUNTIFS('Hitos de enfoque priorizado'!B42,"6",'Hitos de enfoque priorizado'!C42,"N/C")</f>
        <v>0</v>
      </c>
      <c r="N42" s="262">
        <f t="shared" si="1"/>
        <v>0</v>
      </c>
      <c r="O42" s="281"/>
      <c r="P42" s="75">
        <f>IF('Hitos de enfoque priorizado'!$B42=1,'Hitos de enfoque priorizado'!$F42,"")</f>
        <v>0</v>
      </c>
      <c r="Q42" s="75" t="str">
        <f>IF('Hitos de enfoque priorizado'!$B42=2,'Hitos de enfoque priorizado'!$F42,"")</f>
        <v/>
      </c>
      <c r="R42" s="75" t="str">
        <f>IF('Hitos de enfoque priorizado'!$B42=3,'Hitos de enfoque priorizado'!$F42,"")</f>
        <v/>
      </c>
      <c r="S42" s="75" t="str">
        <f>IF('Hitos de enfoque priorizado'!$B42=4,'Hitos de enfoque priorizado'!$F42,"")</f>
        <v/>
      </c>
      <c r="T42" s="75" t="str">
        <f>IF('Hitos de enfoque priorizado'!$B42=5,'Hitos de enfoque priorizado'!$F42,"")</f>
        <v/>
      </c>
      <c r="U42" s="76" t="str">
        <f>IF('Hitos de enfoque priorizado'!$B42=6,'Hitos de enfoque priorizado'!$F42,"")</f>
        <v/>
      </c>
      <c r="V42" s="77" t="str">
        <f>IF(AND('Hitos de enfoque priorizado'!C42="Sí",'Hitos de enfoque priorizado'!F42=""),"CORRECT",IF('Hitos de enfoque priorizado'!C42="No","CORRECT",IF('Hitos de enfoque priorizado'!B42=1,"ERROR 1","N/C")))</f>
        <v>ERROR 1</v>
      </c>
      <c r="W42" s="77" t="str">
        <f>IF(AND('Hitos de enfoque priorizado'!C42="Sí",'Hitos de enfoque priorizado'!F42=""),"CORRECT",IF('Hitos de enfoque priorizado'!C42="No","CORRECT",IF('Hitos de enfoque priorizado'!B42=2,"ERROR 1","N/C")))</f>
        <v>N/C</v>
      </c>
      <c r="X42" s="77" t="str">
        <f>IF(AND('Hitos de enfoque priorizado'!C42="Sí",'Hitos de enfoque priorizado'!F42=""),"CORRECT",IF('Hitos de enfoque priorizado'!C42="No","CORRECT",IF('Hitos de enfoque priorizado'!B42=3,"ERROR 1","N/C")))</f>
        <v>N/C</v>
      </c>
      <c r="Y42" s="77" t="str">
        <f>IF(AND('Hitos de enfoque priorizado'!C42="Sí",'Hitos de enfoque priorizado'!F42=""),"CORRECT",IF('Hitos de enfoque priorizado'!C42="No","CORRECT",IF('Hitos de enfoque priorizado'!B42=4,"ERROR 1","N/C")))</f>
        <v>N/C</v>
      </c>
      <c r="Z42" s="77" t="str">
        <f>IF(AND('Hitos de enfoque priorizado'!C42="Sí",'Hitos de enfoque priorizado'!F42=""),"CORRECT",IF('Hitos de enfoque priorizado'!C42="No","CORRECT",IF('Hitos de enfoque priorizado'!B42=5,"ERROR 1","N/C")))</f>
        <v>N/C</v>
      </c>
      <c r="AA42" s="77" t="str">
        <f>IF(AND('Hitos de enfoque priorizado'!C42="Sí",'Hitos de enfoque priorizado'!F42=""),"CORRECT",IF('Hitos de enfoque priorizado'!C42="No","CORRECT",IF('Hitos de enfoque priorizado'!B42=6,"ERROR 1","N/C")))</f>
        <v>N/C</v>
      </c>
      <c r="AB42" s="69" t="str">
        <f>IF(AND('Hitos de enfoque priorizado'!C42="No",'Hitos de enfoque priorizado'!F42=""),IF('Hitos de enfoque priorizado'!B42=1,"ERROR 2","N/C"),"CORRECT")</f>
        <v>CORRECT</v>
      </c>
      <c r="AC42" s="69" t="str">
        <f>IF(AND('Hitos de enfoque priorizado'!C42="No",'Hitos de enfoque priorizado'!F42=""),IF('Hitos de enfoque priorizado'!B42=2,"ERROR 2","N/C"),"CORRECT")</f>
        <v>CORRECT</v>
      </c>
      <c r="AD42" s="69" t="str">
        <f>IF(AND('Hitos de enfoque priorizado'!C42="No",'Hitos de enfoque priorizado'!F42=""),IF('Hitos de enfoque priorizado'!B42=3,"ERROR 2","N/C"),"CORRECT")</f>
        <v>CORRECT</v>
      </c>
      <c r="AE42" s="69" t="str">
        <f>IF(AND('Hitos de enfoque priorizado'!C42="No",'Hitos de enfoque priorizado'!F42=""),IF('Hitos de enfoque priorizado'!B42=4,"ERROR 2","N/C"),"CORRECT")</f>
        <v>CORRECT</v>
      </c>
      <c r="AF42" s="69" t="str">
        <f>IF(AND('Hitos de enfoque priorizado'!C42="No",'Hitos de enfoque priorizado'!F42=""),IF('Hitos de enfoque priorizado'!B42=5,"ERROR 2","N/C"),"CORRECT")</f>
        <v>CORRECT</v>
      </c>
      <c r="AG42" s="78" t="str">
        <f>IF(AND('Hitos de enfoque priorizado'!C42="No",'Hitos de enfoque priorizado'!F42=""),IF('Hitos de enfoque priorizado'!B42=6,"ERROR 2","N/C"),"CORRECT")</f>
        <v>CORRECT</v>
      </c>
    </row>
    <row r="43" spans="1:33">
      <c r="A43" s="85">
        <f>COUNTIFS('Hitos de enfoque priorizado'!B43,"1",'Hitos de enfoque priorizado'!C43,"Sí")</f>
        <v>0</v>
      </c>
      <c r="B43" s="90">
        <f>COUNTIFS('Hitos de enfoque priorizado'!B43,"2",'Hitos de enfoque priorizado'!C43,"Sí")</f>
        <v>0</v>
      </c>
      <c r="C43" s="86">
        <f>COUNTIFS('Hitos de enfoque priorizado'!B43,"3",'Hitos de enfoque priorizado'!C43,"Sí")</f>
        <v>0</v>
      </c>
      <c r="D43" s="87">
        <f>COUNTIFS('Hitos de enfoque priorizado'!B43,"4",'Hitos de enfoque priorizado'!C43,"Sí")</f>
        <v>0</v>
      </c>
      <c r="E43" s="88">
        <f>COUNTIFS('Hitos de enfoque priorizado'!B43,"5",'Hitos de enfoque priorizado'!C43,"Sí")</f>
        <v>0</v>
      </c>
      <c r="F43" s="89">
        <f>COUNTIFS('Hitos de enfoque priorizado'!B43,"6",'Hitos de enfoque priorizado'!C43,"Sí")</f>
        <v>0</v>
      </c>
      <c r="G43" s="276">
        <f t="shared" si="2"/>
        <v>0</v>
      </c>
      <c r="H43" s="172">
        <f>COUNTIFS('Hitos de enfoque priorizado'!B43,"1",'Hitos de enfoque priorizado'!C43,"N/C")</f>
        <v>0</v>
      </c>
      <c r="I43" s="172">
        <f>COUNTIFS('Hitos de enfoque priorizado'!B43,"2",'Hitos de enfoque priorizado'!C43,"N/C")</f>
        <v>0</v>
      </c>
      <c r="J43" s="172">
        <f>COUNTIFS('Hitos de enfoque priorizado'!B43,"3",'Hitos de enfoque priorizado'!C43,"N/C")</f>
        <v>0</v>
      </c>
      <c r="K43" s="172">
        <f>COUNTIFS('Hitos de enfoque priorizado'!B43,"4",'Hitos de enfoque priorizado'!C43,"N/C")</f>
        <v>0</v>
      </c>
      <c r="L43" s="172">
        <f>COUNTIFS('Hitos de enfoque priorizado'!B43,"5",'Hitos de enfoque priorizado'!C43,"N/C")</f>
        <v>0</v>
      </c>
      <c r="M43" s="172">
        <f>COUNTIFS('Hitos de enfoque priorizado'!B43,"6",'Hitos de enfoque priorizado'!C43,"N/C")</f>
        <v>0</v>
      </c>
      <c r="N43" s="262">
        <f t="shared" si="1"/>
        <v>0</v>
      </c>
      <c r="O43" s="281"/>
      <c r="P43" s="75">
        <f>IF('Hitos de enfoque priorizado'!$B43=1,'Hitos de enfoque priorizado'!$F43,"")</f>
        <v>0</v>
      </c>
      <c r="Q43" s="75" t="str">
        <f>IF('Hitos de enfoque priorizado'!$B43=2,'Hitos de enfoque priorizado'!$F43,"")</f>
        <v/>
      </c>
      <c r="R43" s="75" t="str">
        <f>IF('Hitos de enfoque priorizado'!$B43=3,'Hitos de enfoque priorizado'!$F43,"")</f>
        <v/>
      </c>
      <c r="S43" s="75" t="str">
        <f>IF('Hitos de enfoque priorizado'!$B43=4,'Hitos de enfoque priorizado'!$F43,"")</f>
        <v/>
      </c>
      <c r="T43" s="75" t="str">
        <f>IF('Hitos de enfoque priorizado'!$B43=5,'Hitos de enfoque priorizado'!$F43,"")</f>
        <v/>
      </c>
      <c r="U43" s="76" t="str">
        <f>IF('Hitos de enfoque priorizado'!$B43=6,'Hitos de enfoque priorizado'!$F43,"")</f>
        <v/>
      </c>
      <c r="V43" s="77" t="str">
        <f>IF(AND('Hitos de enfoque priorizado'!C43="Sí",'Hitos de enfoque priorizado'!F43=""),"CORRECT",IF('Hitos de enfoque priorizado'!C43="No","CORRECT",IF('Hitos de enfoque priorizado'!B43=1,"ERROR 1","N/C")))</f>
        <v>ERROR 1</v>
      </c>
      <c r="W43" s="77" t="str">
        <f>IF(AND('Hitos de enfoque priorizado'!C43="Sí",'Hitos de enfoque priorizado'!F43=""),"CORRECT",IF('Hitos de enfoque priorizado'!C43="No","CORRECT",IF('Hitos de enfoque priorizado'!B43=2,"ERROR 1","N/C")))</f>
        <v>N/C</v>
      </c>
      <c r="X43" s="77" t="str">
        <f>IF(AND('Hitos de enfoque priorizado'!C43="Sí",'Hitos de enfoque priorizado'!F43=""),"CORRECT",IF('Hitos de enfoque priorizado'!C43="No","CORRECT",IF('Hitos de enfoque priorizado'!B43=3,"ERROR 1","N/C")))</f>
        <v>N/C</v>
      </c>
      <c r="Y43" s="77" t="str">
        <f>IF(AND('Hitos de enfoque priorizado'!C43="Sí",'Hitos de enfoque priorizado'!F43=""),"CORRECT",IF('Hitos de enfoque priorizado'!C43="No","CORRECT",IF('Hitos de enfoque priorizado'!B43=4,"ERROR 1","N/C")))</f>
        <v>N/C</v>
      </c>
      <c r="Z43" s="77" t="str">
        <f>IF(AND('Hitos de enfoque priorizado'!C43="Sí",'Hitos de enfoque priorizado'!F43=""),"CORRECT",IF('Hitos de enfoque priorizado'!C43="No","CORRECT",IF('Hitos de enfoque priorizado'!B43=5,"ERROR 1","N/C")))</f>
        <v>N/C</v>
      </c>
      <c r="AA43" s="77" t="str">
        <f>IF(AND('Hitos de enfoque priorizado'!C43="Sí",'Hitos de enfoque priorizado'!F43=""),"CORRECT",IF('Hitos de enfoque priorizado'!C43="No","CORRECT",IF('Hitos de enfoque priorizado'!B43=6,"ERROR 1","N/C")))</f>
        <v>N/C</v>
      </c>
      <c r="AB43" s="69" t="str">
        <f>IF(AND('Hitos de enfoque priorizado'!C43="No",'Hitos de enfoque priorizado'!F43=""),IF('Hitos de enfoque priorizado'!B43=1,"ERROR 2","N/C"),"CORRECT")</f>
        <v>CORRECT</v>
      </c>
      <c r="AC43" s="69" t="str">
        <f>IF(AND('Hitos de enfoque priorizado'!C43="No",'Hitos de enfoque priorizado'!F43=""),IF('Hitos de enfoque priorizado'!B43=2,"ERROR 2","N/C"),"CORRECT")</f>
        <v>CORRECT</v>
      </c>
      <c r="AD43" s="69" t="str">
        <f>IF(AND('Hitos de enfoque priorizado'!C43="No",'Hitos de enfoque priorizado'!F43=""),IF('Hitos de enfoque priorizado'!B43=3,"ERROR 2","N/C"),"CORRECT")</f>
        <v>CORRECT</v>
      </c>
      <c r="AE43" s="69" t="str">
        <f>IF(AND('Hitos de enfoque priorizado'!C43="No",'Hitos de enfoque priorizado'!F43=""),IF('Hitos de enfoque priorizado'!B43=4,"ERROR 2","N/C"),"CORRECT")</f>
        <v>CORRECT</v>
      </c>
      <c r="AF43" s="69" t="str">
        <f>IF(AND('Hitos de enfoque priorizado'!C43="No",'Hitos de enfoque priorizado'!F43=""),IF('Hitos de enfoque priorizado'!B43=5,"ERROR 2","N/C"),"CORRECT")</f>
        <v>CORRECT</v>
      </c>
      <c r="AG43" s="78" t="str">
        <f>IF(AND('Hitos de enfoque priorizado'!C43="No",'Hitos de enfoque priorizado'!F43=""),IF('Hitos de enfoque priorizado'!B43=6,"ERROR 2","N/C"),"CORRECT")</f>
        <v>CORRECT</v>
      </c>
    </row>
    <row r="44" spans="1:33">
      <c r="A44" s="85">
        <f>COUNTIFS('Hitos de enfoque priorizado'!B44,"1",'Hitos de enfoque priorizado'!C44,"Sí")</f>
        <v>0</v>
      </c>
      <c r="B44" s="90">
        <f>COUNTIFS('Hitos de enfoque priorizado'!B44,"2",'Hitos de enfoque priorizado'!C44,"Sí")</f>
        <v>0</v>
      </c>
      <c r="C44" s="86">
        <f>COUNTIFS('Hitos de enfoque priorizado'!B44,"3",'Hitos de enfoque priorizado'!C44,"Sí")</f>
        <v>0</v>
      </c>
      <c r="D44" s="87">
        <f>COUNTIFS('Hitos de enfoque priorizado'!B44,"4",'Hitos de enfoque priorizado'!C44,"Sí")</f>
        <v>0</v>
      </c>
      <c r="E44" s="88">
        <f>COUNTIFS('Hitos de enfoque priorizado'!B44,"5",'Hitos de enfoque priorizado'!C44,"Sí")</f>
        <v>0</v>
      </c>
      <c r="F44" s="89">
        <f>COUNTIFS('Hitos de enfoque priorizado'!B44,"6",'Hitos de enfoque priorizado'!C44,"Sí")</f>
        <v>0</v>
      </c>
      <c r="G44" s="276">
        <f t="shared" si="2"/>
        <v>0</v>
      </c>
      <c r="H44" s="172">
        <f>COUNTIFS('Hitos de enfoque priorizado'!B44,"1",'Hitos de enfoque priorizado'!C44,"N/C")</f>
        <v>0</v>
      </c>
      <c r="I44" s="172">
        <f>COUNTIFS('Hitos de enfoque priorizado'!B44,"2",'Hitos de enfoque priorizado'!C44,"N/C")</f>
        <v>0</v>
      </c>
      <c r="J44" s="172">
        <f>COUNTIFS('Hitos de enfoque priorizado'!B44,"3",'Hitos de enfoque priorizado'!C44,"N/C")</f>
        <v>0</v>
      </c>
      <c r="K44" s="172">
        <f>COUNTIFS('Hitos de enfoque priorizado'!B44,"4",'Hitos de enfoque priorizado'!C44,"N/C")</f>
        <v>0</v>
      </c>
      <c r="L44" s="172">
        <f>COUNTIFS('Hitos de enfoque priorizado'!B44,"5",'Hitos de enfoque priorizado'!C44,"N/C")</f>
        <v>0</v>
      </c>
      <c r="M44" s="172">
        <f>COUNTIFS('Hitos de enfoque priorizado'!B44,"6",'Hitos de enfoque priorizado'!C44,"N/C")</f>
        <v>0</v>
      </c>
      <c r="N44" s="262">
        <f t="shared" si="1"/>
        <v>0</v>
      </c>
      <c r="O44" s="281"/>
      <c r="P44" s="75">
        <f>IF('Hitos de enfoque priorizado'!$B44=1,'Hitos de enfoque priorizado'!$F44,"")</f>
        <v>0</v>
      </c>
      <c r="Q44" s="75" t="str">
        <f>IF('Hitos de enfoque priorizado'!$B44=2,'Hitos de enfoque priorizado'!$F44,"")</f>
        <v/>
      </c>
      <c r="R44" s="75" t="str">
        <f>IF('Hitos de enfoque priorizado'!$B44=3,'Hitos de enfoque priorizado'!$F44,"")</f>
        <v/>
      </c>
      <c r="S44" s="75" t="str">
        <f>IF('Hitos de enfoque priorizado'!$B44=4,'Hitos de enfoque priorizado'!$F44,"")</f>
        <v/>
      </c>
      <c r="T44" s="75" t="str">
        <f>IF('Hitos de enfoque priorizado'!$B44=5,'Hitos de enfoque priorizado'!$F44,"")</f>
        <v/>
      </c>
      <c r="U44" s="76" t="str">
        <f>IF('Hitos de enfoque priorizado'!$B44=6,'Hitos de enfoque priorizado'!$F44,"")</f>
        <v/>
      </c>
      <c r="V44" s="77" t="str">
        <f>IF(AND('Hitos de enfoque priorizado'!C44="Sí",'Hitos de enfoque priorizado'!F44=""),"CORRECT",IF('Hitos de enfoque priorizado'!C44="No","CORRECT",IF('Hitos de enfoque priorizado'!B44=1,"ERROR 1","N/C")))</f>
        <v>ERROR 1</v>
      </c>
      <c r="W44" s="77" t="str">
        <f>IF(AND('Hitos de enfoque priorizado'!C44="Sí",'Hitos de enfoque priorizado'!F44=""),"CORRECT",IF('Hitos de enfoque priorizado'!C44="No","CORRECT",IF('Hitos de enfoque priorizado'!B44=2,"ERROR 1","N/C")))</f>
        <v>N/C</v>
      </c>
      <c r="X44" s="77" t="str">
        <f>IF(AND('Hitos de enfoque priorizado'!C44="Sí",'Hitos de enfoque priorizado'!F44=""),"CORRECT",IF('Hitos de enfoque priorizado'!C44="No","CORRECT",IF('Hitos de enfoque priorizado'!B44=3,"ERROR 1","N/C")))</f>
        <v>N/C</v>
      </c>
      <c r="Y44" s="77" t="str">
        <f>IF(AND('Hitos de enfoque priorizado'!C44="Sí",'Hitos de enfoque priorizado'!F44=""),"CORRECT",IF('Hitos de enfoque priorizado'!C44="No","CORRECT",IF('Hitos de enfoque priorizado'!B44=4,"ERROR 1","N/C")))</f>
        <v>N/C</v>
      </c>
      <c r="Z44" s="77" t="str">
        <f>IF(AND('Hitos de enfoque priorizado'!C44="Sí",'Hitos de enfoque priorizado'!F44=""),"CORRECT",IF('Hitos de enfoque priorizado'!C44="No","CORRECT",IF('Hitos de enfoque priorizado'!B44=5,"ERROR 1","N/C")))</f>
        <v>N/C</v>
      </c>
      <c r="AA44" s="77" t="str">
        <f>IF(AND('Hitos de enfoque priorizado'!C44="Sí",'Hitos de enfoque priorizado'!F44=""),"CORRECT",IF('Hitos de enfoque priorizado'!C44="No","CORRECT",IF('Hitos de enfoque priorizado'!B44=6,"ERROR 1","N/C")))</f>
        <v>N/C</v>
      </c>
      <c r="AB44" s="69" t="str">
        <f>IF(AND('Hitos de enfoque priorizado'!C44="No",'Hitos de enfoque priorizado'!F44=""),IF('Hitos de enfoque priorizado'!B44=1,"ERROR 2","N/C"),"CORRECT")</f>
        <v>CORRECT</v>
      </c>
      <c r="AC44" s="69" t="str">
        <f>IF(AND('Hitos de enfoque priorizado'!C44="No",'Hitos de enfoque priorizado'!F44=""),IF('Hitos de enfoque priorizado'!B44=2,"ERROR 2","N/C"),"CORRECT")</f>
        <v>CORRECT</v>
      </c>
      <c r="AD44" s="69" t="str">
        <f>IF(AND('Hitos de enfoque priorizado'!C44="No",'Hitos de enfoque priorizado'!F44=""),IF('Hitos de enfoque priorizado'!B44=3,"ERROR 2","N/C"),"CORRECT")</f>
        <v>CORRECT</v>
      </c>
      <c r="AE44" s="69" t="str">
        <f>IF(AND('Hitos de enfoque priorizado'!C44="No",'Hitos de enfoque priorizado'!F44=""),IF('Hitos de enfoque priorizado'!B44=4,"ERROR 2","N/C"),"CORRECT")</f>
        <v>CORRECT</v>
      </c>
      <c r="AF44" s="69" t="str">
        <f>IF(AND('Hitos de enfoque priorizado'!C44="No",'Hitos de enfoque priorizado'!F44=""),IF('Hitos de enfoque priorizado'!B44=5,"ERROR 2","N/C"),"CORRECT")</f>
        <v>CORRECT</v>
      </c>
      <c r="AG44" s="78" t="str">
        <f>IF(AND('Hitos de enfoque priorizado'!C44="No",'Hitos de enfoque priorizado'!F44=""),IF('Hitos de enfoque priorizado'!B44=6,"ERROR 2","N/C"),"CORRECT")</f>
        <v>CORRECT</v>
      </c>
    </row>
    <row r="45" spans="1:33">
      <c r="A45" s="85">
        <f>COUNTIFS('Hitos de enfoque priorizado'!B45,"1",'Hitos de enfoque priorizado'!C45,"Sí")</f>
        <v>0</v>
      </c>
      <c r="B45" s="90">
        <f>COUNTIFS('Hitos de enfoque priorizado'!B45,"2",'Hitos de enfoque priorizado'!C45,"Sí")</f>
        <v>0</v>
      </c>
      <c r="C45" s="86">
        <f>COUNTIFS('Hitos de enfoque priorizado'!B45,"3",'Hitos de enfoque priorizado'!C45,"Sí")</f>
        <v>0</v>
      </c>
      <c r="D45" s="87">
        <f>COUNTIFS('Hitos de enfoque priorizado'!B45,"4",'Hitos de enfoque priorizado'!C45,"Sí")</f>
        <v>0</v>
      </c>
      <c r="E45" s="88">
        <f>COUNTIFS('Hitos de enfoque priorizado'!B45,"5",'Hitos de enfoque priorizado'!C45,"Sí")</f>
        <v>0</v>
      </c>
      <c r="F45" s="89">
        <f>COUNTIFS('Hitos de enfoque priorizado'!B45,"6",'Hitos de enfoque priorizado'!C45,"Sí")</f>
        <v>0</v>
      </c>
      <c r="G45" s="276">
        <f t="shared" si="2"/>
        <v>0</v>
      </c>
      <c r="H45" s="172">
        <f>COUNTIFS('Hitos de enfoque priorizado'!B45,"1",'Hitos de enfoque priorizado'!C45,"N/C")</f>
        <v>0</v>
      </c>
      <c r="I45" s="172">
        <f>COUNTIFS('Hitos de enfoque priorizado'!B45,"2",'Hitos de enfoque priorizado'!C45,"N/C")</f>
        <v>0</v>
      </c>
      <c r="J45" s="172">
        <f>COUNTIFS('Hitos de enfoque priorizado'!B45,"3",'Hitos de enfoque priorizado'!C45,"N/C")</f>
        <v>0</v>
      </c>
      <c r="K45" s="172">
        <f>COUNTIFS('Hitos de enfoque priorizado'!B45,"4",'Hitos de enfoque priorizado'!C45,"N/C")</f>
        <v>0</v>
      </c>
      <c r="L45" s="172">
        <f>COUNTIFS('Hitos de enfoque priorizado'!B45,"5",'Hitos de enfoque priorizado'!C45,"N/C")</f>
        <v>0</v>
      </c>
      <c r="M45" s="172">
        <f>COUNTIFS('Hitos de enfoque priorizado'!B45,"6",'Hitos de enfoque priorizado'!C45,"N/C")</f>
        <v>0</v>
      </c>
      <c r="N45" s="262">
        <f t="shared" si="1"/>
        <v>0</v>
      </c>
      <c r="O45" s="281"/>
      <c r="P45" s="75" t="str">
        <f>IF('Hitos de enfoque priorizado'!$B45=1,'Hitos de enfoque priorizado'!$F45,"")</f>
        <v/>
      </c>
      <c r="Q45" s="75" t="str">
        <f>IF('Hitos de enfoque priorizado'!$B45=2,'Hitos de enfoque priorizado'!$F45,"")</f>
        <v/>
      </c>
      <c r="R45" s="75" t="str">
        <f>IF('Hitos de enfoque priorizado'!$B45=3,'Hitos de enfoque priorizado'!$F45,"")</f>
        <v/>
      </c>
      <c r="S45" s="75" t="str">
        <f>IF('Hitos de enfoque priorizado'!$B45=4,'Hitos de enfoque priorizado'!$F45,"")</f>
        <v/>
      </c>
      <c r="T45" s="75">
        <f>IF('Hitos de enfoque priorizado'!$B45=5,'Hitos de enfoque priorizado'!$F45,"")</f>
        <v>0</v>
      </c>
      <c r="U45" s="76" t="str">
        <f>IF('Hitos de enfoque priorizado'!$B45=6,'Hitos de enfoque priorizado'!$F45,"")</f>
        <v/>
      </c>
      <c r="V45" s="77" t="str">
        <f>IF(AND('Hitos de enfoque priorizado'!C45="Sí",'Hitos de enfoque priorizado'!F45=""),"CORRECT",IF('Hitos de enfoque priorizado'!C45="No","CORRECT",IF('Hitos de enfoque priorizado'!B45=1,"ERROR 1","N/C")))</f>
        <v>N/C</v>
      </c>
      <c r="W45" s="77" t="str">
        <f>IF(AND('Hitos de enfoque priorizado'!C45="Sí",'Hitos de enfoque priorizado'!F45=""),"CORRECT",IF('Hitos de enfoque priorizado'!C45="No","CORRECT",IF('Hitos de enfoque priorizado'!B45=2,"ERROR 1","N/C")))</f>
        <v>N/C</v>
      </c>
      <c r="X45" s="77" t="str">
        <f>IF(AND('Hitos de enfoque priorizado'!C45="Sí",'Hitos de enfoque priorizado'!F45=""),"CORRECT",IF('Hitos de enfoque priorizado'!C45="No","CORRECT",IF('Hitos de enfoque priorizado'!B45=3,"ERROR 1","N/C")))</f>
        <v>N/C</v>
      </c>
      <c r="Y45" s="77" t="str">
        <f>IF(AND('Hitos de enfoque priorizado'!C45="Sí",'Hitos de enfoque priorizado'!F45=""),"CORRECT",IF('Hitos de enfoque priorizado'!C45="No","CORRECT",IF('Hitos de enfoque priorizado'!B45=4,"ERROR 1","N/C")))</f>
        <v>N/C</v>
      </c>
      <c r="Z45" s="77" t="str">
        <f>IF(AND('Hitos de enfoque priorizado'!C45="Sí",'Hitos de enfoque priorizado'!F45=""),"CORRECT",IF('Hitos de enfoque priorizado'!C45="No","CORRECT",IF('Hitos de enfoque priorizado'!B45=5,"ERROR 1","N/C")))</f>
        <v>ERROR 1</v>
      </c>
      <c r="AA45" s="77" t="str">
        <f>IF(AND('Hitos de enfoque priorizado'!C45="Sí",'Hitos de enfoque priorizado'!F45=""),"CORRECT",IF('Hitos de enfoque priorizado'!C45="No","CORRECT",IF('Hitos de enfoque priorizado'!B45=6,"ERROR 1","N/C")))</f>
        <v>N/C</v>
      </c>
      <c r="AB45" s="69" t="str">
        <f>IF(AND('Hitos de enfoque priorizado'!C45="No",'Hitos de enfoque priorizado'!F45=""),IF('Hitos de enfoque priorizado'!B45=1,"ERROR 2","N/C"),"CORRECT")</f>
        <v>CORRECT</v>
      </c>
      <c r="AC45" s="69" t="str">
        <f>IF(AND('Hitos de enfoque priorizado'!C45="No",'Hitos de enfoque priorizado'!F45=""),IF('Hitos de enfoque priorizado'!B45=2,"ERROR 2","N/C"),"CORRECT")</f>
        <v>CORRECT</v>
      </c>
      <c r="AD45" s="69" t="str">
        <f>IF(AND('Hitos de enfoque priorizado'!C45="No",'Hitos de enfoque priorizado'!F45=""),IF('Hitos de enfoque priorizado'!B45=3,"ERROR 2","N/C"),"CORRECT")</f>
        <v>CORRECT</v>
      </c>
      <c r="AE45" s="69" t="str">
        <f>IF(AND('Hitos de enfoque priorizado'!C45="No",'Hitos de enfoque priorizado'!F45=""),IF('Hitos de enfoque priorizado'!B45=4,"ERROR 2","N/C"),"CORRECT")</f>
        <v>CORRECT</v>
      </c>
      <c r="AF45" s="69" t="str">
        <f>IF(AND('Hitos de enfoque priorizado'!C45="No",'Hitos de enfoque priorizado'!F45=""),IF('Hitos de enfoque priorizado'!B45=5,"ERROR 2","N/C"),"CORRECT")</f>
        <v>CORRECT</v>
      </c>
      <c r="AG45" s="78" t="str">
        <f>IF(AND('Hitos de enfoque priorizado'!C45="No",'Hitos de enfoque priorizado'!F45=""),IF('Hitos de enfoque priorizado'!B45=6,"ERROR 2","N/C"),"CORRECT")</f>
        <v>CORRECT</v>
      </c>
    </row>
    <row r="46" spans="1:33">
      <c r="A46" s="85">
        <f>COUNTIFS('Hitos de enfoque priorizado'!B46,"1",'Hitos de enfoque priorizado'!C46,"Sí")</f>
        <v>0</v>
      </c>
      <c r="B46" s="90">
        <f>COUNTIFS('Hitos de enfoque priorizado'!B46,"2",'Hitos de enfoque priorizado'!C46,"Sí")</f>
        <v>0</v>
      </c>
      <c r="C46" s="86">
        <f>COUNTIFS('Hitos de enfoque priorizado'!B46,"3",'Hitos de enfoque priorizado'!C46,"Sí")</f>
        <v>0</v>
      </c>
      <c r="D46" s="87">
        <f>COUNTIFS('Hitos de enfoque priorizado'!B46,"4",'Hitos de enfoque priorizado'!C46,"Sí")</f>
        <v>0</v>
      </c>
      <c r="E46" s="88">
        <f>COUNTIFS('Hitos de enfoque priorizado'!B46,"5",'Hitos de enfoque priorizado'!C46,"Sí")</f>
        <v>0</v>
      </c>
      <c r="F46" s="89">
        <f>COUNTIFS('Hitos de enfoque priorizado'!B46,"6",'Hitos de enfoque priorizado'!C46,"Sí")</f>
        <v>0</v>
      </c>
      <c r="G46" s="276">
        <f t="shared" si="2"/>
        <v>0</v>
      </c>
      <c r="H46" s="172">
        <f>COUNTIFS('Hitos de enfoque priorizado'!B46,"1",'Hitos de enfoque priorizado'!C46,"N/C")</f>
        <v>0</v>
      </c>
      <c r="I46" s="172">
        <f>COUNTIFS('Hitos de enfoque priorizado'!B46,"2",'Hitos de enfoque priorizado'!C46,"N/C")</f>
        <v>0</v>
      </c>
      <c r="J46" s="172">
        <f>COUNTIFS('Hitos de enfoque priorizado'!B46,"3",'Hitos de enfoque priorizado'!C46,"N/C")</f>
        <v>0</v>
      </c>
      <c r="K46" s="172">
        <f>COUNTIFS('Hitos de enfoque priorizado'!B46,"4",'Hitos de enfoque priorizado'!C46,"N/C")</f>
        <v>0</v>
      </c>
      <c r="L46" s="172">
        <f>COUNTIFS('Hitos de enfoque priorizado'!B46,"5",'Hitos de enfoque priorizado'!C46,"N/C")</f>
        <v>0</v>
      </c>
      <c r="M46" s="172">
        <f>COUNTIFS('Hitos de enfoque priorizado'!B46,"6",'Hitos de enfoque priorizado'!C46,"N/C")</f>
        <v>0</v>
      </c>
      <c r="N46" s="262">
        <f t="shared" si="1"/>
        <v>0</v>
      </c>
      <c r="O46" s="281"/>
      <c r="P46" s="75" t="str">
        <f>IF('Hitos de enfoque priorizado'!$B46=1,'Hitos de enfoque priorizado'!$F46,"")</f>
        <v/>
      </c>
      <c r="Q46" s="75" t="str">
        <f>IF('Hitos de enfoque priorizado'!$B46=2,'Hitos de enfoque priorizado'!$F46,"")</f>
        <v/>
      </c>
      <c r="R46" s="75" t="str">
        <f>IF('Hitos de enfoque priorizado'!$B46=3,'Hitos de enfoque priorizado'!$F46,"")</f>
        <v/>
      </c>
      <c r="S46" s="75" t="str">
        <f>IF('Hitos de enfoque priorizado'!$B46=4,'Hitos de enfoque priorizado'!$F46,"")</f>
        <v/>
      </c>
      <c r="T46" s="75">
        <f>IF('Hitos de enfoque priorizado'!$B46=5,'Hitos de enfoque priorizado'!$F46,"")</f>
        <v>0</v>
      </c>
      <c r="U46" s="76" t="str">
        <f>IF('Hitos de enfoque priorizado'!$B46=6,'Hitos de enfoque priorizado'!$F46,"")</f>
        <v/>
      </c>
      <c r="V46" s="77" t="str">
        <f>IF(AND('Hitos de enfoque priorizado'!C46="Sí",'Hitos de enfoque priorizado'!F46=""),"CORRECT",IF('Hitos de enfoque priorizado'!C46="No","CORRECT",IF('Hitos de enfoque priorizado'!B46=1,"ERROR 1","N/C")))</f>
        <v>N/C</v>
      </c>
      <c r="W46" s="77" t="str">
        <f>IF(AND('Hitos de enfoque priorizado'!C46="Sí",'Hitos de enfoque priorizado'!F46=""),"CORRECT",IF('Hitos de enfoque priorizado'!C46="No","CORRECT",IF('Hitos de enfoque priorizado'!B46=2,"ERROR 1","N/C")))</f>
        <v>N/C</v>
      </c>
      <c r="X46" s="77" t="str">
        <f>IF(AND('Hitos de enfoque priorizado'!C46="Sí",'Hitos de enfoque priorizado'!F46=""),"CORRECT",IF('Hitos de enfoque priorizado'!C46="No","CORRECT",IF('Hitos de enfoque priorizado'!B46=3,"ERROR 1","N/C")))</f>
        <v>N/C</v>
      </c>
      <c r="Y46" s="77" t="str">
        <f>IF(AND('Hitos de enfoque priorizado'!C46="Sí",'Hitos de enfoque priorizado'!F46=""),"CORRECT",IF('Hitos de enfoque priorizado'!C46="No","CORRECT",IF('Hitos de enfoque priorizado'!B46=4,"ERROR 1","N/C")))</f>
        <v>N/C</v>
      </c>
      <c r="Z46" s="77" t="str">
        <f>IF(AND('Hitos de enfoque priorizado'!C46="Sí",'Hitos de enfoque priorizado'!F46=""),"CORRECT",IF('Hitos de enfoque priorizado'!C46="No","CORRECT",IF('Hitos de enfoque priorizado'!B46=5,"ERROR 1","N/C")))</f>
        <v>ERROR 1</v>
      </c>
      <c r="AA46" s="77" t="str">
        <f>IF(AND('Hitos de enfoque priorizado'!C46="Sí",'Hitos de enfoque priorizado'!F46=""),"CORRECT",IF('Hitos de enfoque priorizado'!C46="No","CORRECT",IF('Hitos de enfoque priorizado'!B46=6,"ERROR 1","N/C")))</f>
        <v>N/C</v>
      </c>
      <c r="AB46" s="69" t="str">
        <f>IF(AND('Hitos de enfoque priorizado'!C46="No",'Hitos de enfoque priorizado'!F46=""),IF('Hitos de enfoque priorizado'!B46=1,"ERROR 2","N/C"),"CORRECT")</f>
        <v>CORRECT</v>
      </c>
      <c r="AC46" s="69" t="str">
        <f>IF(AND('Hitos de enfoque priorizado'!C46="No",'Hitos de enfoque priorizado'!F46=""),IF('Hitos de enfoque priorizado'!B46=2,"ERROR 2","N/C"),"CORRECT")</f>
        <v>CORRECT</v>
      </c>
      <c r="AD46" s="69" t="str">
        <f>IF(AND('Hitos de enfoque priorizado'!C46="No",'Hitos de enfoque priorizado'!F46=""),IF('Hitos de enfoque priorizado'!B46=3,"ERROR 2","N/C"),"CORRECT")</f>
        <v>CORRECT</v>
      </c>
      <c r="AE46" s="69" t="str">
        <f>IF(AND('Hitos de enfoque priorizado'!C46="No",'Hitos de enfoque priorizado'!F46=""),IF('Hitos de enfoque priorizado'!B46=4,"ERROR 2","N/C"),"CORRECT")</f>
        <v>CORRECT</v>
      </c>
      <c r="AF46" s="69" t="str">
        <f>IF(AND('Hitos de enfoque priorizado'!C46="No",'Hitos de enfoque priorizado'!F46=""),IF('Hitos de enfoque priorizado'!B46=5,"ERROR 2","N/C"),"CORRECT")</f>
        <v>CORRECT</v>
      </c>
      <c r="AG46" s="78" t="str">
        <f>IF(AND('Hitos de enfoque priorizado'!C46="No",'Hitos de enfoque priorizado'!F46=""),IF('Hitos de enfoque priorizado'!B46=6,"ERROR 2","N/C"),"CORRECT")</f>
        <v>CORRECT</v>
      </c>
    </row>
    <row r="47" spans="1:33">
      <c r="A47" s="85">
        <f>COUNTIFS('Hitos de enfoque priorizado'!B47,"1",'Hitos de enfoque priorizado'!C47,"Sí")</f>
        <v>0</v>
      </c>
      <c r="B47" s="90">
        <f>COUNTIFS('Hitos de enfoque priorizado'!B47,"2",'Hitos de enfoque priorizado'!C47,"Sí")</f>
        <v>0</v>
      </c>
      <c r="C47" s="86">
        <f>COUNTIFS('Hitos de enfoque priorizado'!B47,"3",'Hitos de enfoque priorizado'!C47,"Sí")</f>
        <v>0</v>
      </c>
      <c r="D47" s="87">
        <f>COUNTIFS('Hitos de enfoque priorizado'!B47,"4",'Hitos de enfoque priorizado'!C47,"Sí")</f>
        <v>0</v>
      </c>
      <c r="E47" s="88">
        <f>COUNTIFS('Hitos de enfoque priorizado'!B47,"5",'Hitos de enfoque priorizado'!C47,"Sí")</f>
        <v>0</v>
      </c>
      <c r="F47" s="89">
        <f>COUNTIFS('Hitos de enfoque priorizado'!B47,"6",'Hitos de enfoque priorizado'!C47,"Sí")</f>
        <v>0</v>
      </c>
      <c r="G47" s="276">
        <f t="shared" si="2"/>
        <v>0</v>
      </c>
      <c r="H47" s="172">
        <f>COUNTIFS('Hitos de enfoque priorizado'!B47,"1",'Hitos de enfoque priorizado'!C47,"N/C")</f>
        <v>0</v>
      </c>
      <c r="I47" s="172">
        <f>COUNTIFS('Hitos de enfoque priorizado'!B47,"2",'Hitos de enfoque priorizado'!C47,"N/C")</f>
        <v>0</v>
      </c>
      <c r="J47" s="172">
        <f>COUNTIFS('Hitos de enfoque priorizado'!B47,"3",'Hitos de enfoque priorizado'!C47,"N/C")</f>
        <v>0</v>
      </c>
      <c r="K47" s="172">
        <f>COUNTIFS('Hitos de enfoque priorizado'!B47,"4",'Hitos de enfoque priorizado'!C47,"N/C")</f>
        <v>0</v>
      </c>
      <c r="L47" s="172">
        <f>COUNTIFS('Hitos de enfoque priorizado'!B47,"5",'Hitos de enfoque priorizado'!C47,"N/C")</f>
        <v>0</v>
      </c>
      <c r="M47" s="172">
        <f>COUNTIFS('Hitos de enfoque priorizado'!B47,"6",'Hitos de enfoque priorizado'!C47,"N/C")</f>
        <v>0</v>
      </c>
      <c r="N47" s="262">
        <f t="shared" si="1"/>
        <v>0</v>
      </c>
      <c r="O47" s="281"/>
      <c r="P47" s="75" t="str">
        <f>IF('Hitos de enfoque priorizado'!$B47=1,'Hitos de enfoque priorizado'!$F47,"")</f>
        <v/>
      </c>
      <c r="Q47" s="75" t="str">
        <f>IF('Hitos de enfoque priorizado'!$B47=2,'Hitos de enfoque priorizado'!$F47,"")</f>
        <v/>
      </c>
      <c r="R47" s="75" t="str">
        <f>IF('Hitos de enfoque priorizado'!$B47=3,'Hitos de enfoque priorizado'!$F47,"")</f>
        <v/>
      </c>
      <c r="S47" s="75" t="str">
        <f>IF('Hitos de enfoque priorizado'!$B47=4,'Hitos de enfoque priorizado'!$F47,"")</f>
        <v/>
      </c>
      <c r="T47" s="75">
        <f>IF('Hitos de enfoque priorizado'!$B47=5,'Hitos de enfoque priorizado'!$F47,"")</f>
        <v>0</v>
      </c>
      <c r="U47" s="76" t="str">
        <f>IF('Hitos de enfoque priorizado'!$B47=6,'Hitos de enfoque priorizado'!$F47,"")</f>
        <v/>
      </c>
      <c r="V47" s="77" t="str">
        <f>IF(AND('Hitos de enfoque priorizado'!C47="Sí",'Hitos de enfoque priorizado'!F47=""),"CORRECT",IF('Hitos de enfoque priorizado'!C47="No","CORRECT",IF('Hitos de enfoque priorizado'!B47=1,"ERROR 1","N/C")))</f>
        <v>N/C</v>
      </c>
      <c r="W47" s="77" t="str">
        <f>IF(AND('Hitos de enfoque priorizado'!C47="Sí",'Hitos de enfoque priorizado'!F47=""),"CORRECT",IF('Hitos de enfoque priorizado'!C47="No","CORRECT",IF('Hitos de enfoque priorizado'!B47=2,"ERROR 1","N/C")))</f>
        <v>N/C</v>
      </c>
      <c r="X47" s="77" t="str">
        <f>IF(AND('Hitos de enfoque priorizado'!C47="Sí",'Hitos de enfoque priorizado'!F47=""),"CORRECT",IF('Hitos de enfoque priorizado'!C47="No","CORRECT",IF('Hitos de enfoque priorizado'!B47=3,"ERROR 1","N/C")))</f>
        <v>N/C</v>
      </c>
      <c r="Y47" s="77" t="str">
        <f>IF(AND('Hitos de enfoque priorizado'!C47="Sí",'Hitos de enfoque priorizado'!F47=""),"CORRECT",IF('Hitos de enfoque priorizado'!C47="No","CORRECT",IF('Hitos de enfoque priorizado'!B47=4,"ERROR 1","N/C")))</f>
        <v>N/C</v>
      </c>
      <c r="Z47" s="77" t="str">
        <f>IF(AND('Hitos de enfoque priorizado'!C47="Sí",'Hitos de enfoque priorizado'!F47=""),"CORRECT",IF('Hitos de enfoque priorizado'!C47="No","CORRECT",IF('Hitos de enfoque priorizado'!B47=5,"ERROR 1","N/C")))</f>
        <v>ERROR 1</v>
      </c>
      <c r="AA47" s="77" t="str">
        <f>IF(AND('Hitos de enfoque priorizado'!C47="Sí",'Hitos de enfoque priorizado'!F47=""),"CORRECT",IF('Hitos de enfoque priorizado'!C47="No","CORRECT",IF('Hitos de enfoque priorizado'!B47=6,"ERROR 1","N/C")))</f>
        <v>N/C</v>
      </c>
      <c r="AB47" s="69" t="str">
        <f>IF(AND('Hitos de enfoque priorizado'!C47="No",'Hitos de enfoque priorizado'!F47=""),IF('Hitos de enfoque priorizado'!B47=1,"ERROR 2","N/C"),"CORRECT")</f>
        <v>CORRECT</v>
      </c>
      <c r="AC47" s="69" t="str">
        <f>IF(AND('Hitos de enfoque priorizado'!C47="No",'Hitos de enfoque priorizado'!F47=""),IF('Hitos de enfoque priorizado'!B47=2,"ERROR 2","N/C"),"CORRECT")</f>
        <v>CORRECT</v>
      </c>
      <c r="AD47" s="69" t="str">
        <f>IF(AND('Hitos de enfoque priorizado'!C47="No",'Hitos de enfoque priorizado'!F47=""),IF('Hitos de enfoque priorizado'!B47=3,"ERROR 2","N/C"),"CORRECT")</f>
        <v>CORRECT</v>
      </c>
      <c r="AE47" s="69" t="str">
        <f>IF(AND('Hitos de enfoque priorizado'!C47="No",'Hitos de enfoque priorizado'!F47=""),IF('Hitos de enfoque priorizado'!B47=4,"ERROR 2","N/C"),"CORRECT")</f>
        <v>CORRECT</v>
      </c>
      <c r="AF47" s="69" t="str">
        <f>IF(AND('Hitos de enfoque priorizado'!C47="No",'Hitos de enfoque priorizado'!F47=""),IF('Hitos de enfoque priorizado'!B47=5,"ERROR 2","N/C"),"CORRECT")</f>
        <v>CORRECT</v>
      </c>
      <c r="AG47" s="78" t="str">
        <f>IF(AND('Hitos de enfoque priorizado'!C47="No",'Hitos de enfoque priorizado'!F47=""),IF('Hitos de enfoque priorizado'!B47=6,"ERROR 2","N/C"),"CORRECT")</f>
        <v>CORRECT</v>
      </c>
    </row>
    <row r="48" spans="1:33">
      <c r="A48" s="85">
        <f>COUNTIFS('Hitos de enfoque priorizado'!B48,"1",'Hitos de enfoque priorizado'!C48,"Sí")</f>
        <v>0</v>
      </c>
      <c r="B48" s="90">
        <f>COUNTIFS('Hitos de enfoque priorizado'!B48,"2",'Hitos de enfoque priorizado'!C48,"Sí")</f>
        <v>0</v>
      </c>
      <c r="C48" s="86">
        <f>COUNTIFS('Hitos de enfoque priorizado'!B48,"3",'Hitos de enfoque priorizado'!C48,"Sí")</f>
        <v>0</v>
      </c>
      <c r="D48" s="87">
        <f>COUNTIFS('Hitos de enfoque priorizado'!B48,"4",'Hitos de enfoque priorizado'!C48,"Sí")</f>
        <v>0</v>
      </c>
      <c r="E48" s="88">
        <f>COUNTIFS('Hitos de enfoque priorizado'!B48,"5",'Hitos de enfoque priorizado'!C48,"Sí")</f>
        <v>0</v>
      </c>
      <c r="F48" s="89">
        <f>COUNTIFS('Hitos de enfoque priorizado'!B48,"6",'Hitos de enfoque priorizado'!C48,"Sí")</f>
        <v>0</v>
      </c>
      <c r="G48" s="276">
        <f t="shared" si="2"/>
        <v>0</v>
      </c>
      <c r="H48" s="172">
        <f>COUNTIFS('Hitos de enfoque priorizado'!B48,"1",'Hitos de enfoque priorizado'!C48,"N/C")</f>
        <v>0</v>
      </c>
      <c r="I48" s="172">
        <f>COUNTIFS('Hitos de enfoque priorizado'!B48,"2",'Hitos de enfoque priorizado'!C48,"N/C")</f>
        <v>0</v>
      </c>
      <c r="J48" s="172">
        <f>COUNTIFS('Hitos de enfoque priorizado'!B48,"3",'Hitos de enfoque priorizado'!C48,"N/C")</f>
        <v>0</v>
      </c>
      <c r="K48" s="172">
        <f>COUNTIFS('Hitos de enfoque priorizado'!B48,"4",'Hitos de enfoque priorizado'!C48,"N/C")</f>
        <v>0</v>
      </c>
      <c r="L48" s="172">
        <f>COUNTIFS('Hitos de enfoque priorizado'!B48,"5",'Hitos de enfoque priorizado'!C48,"N/C")</f>
        <v>0</v>
      </c>
      <c r="M48" s="172">
        <f>COUNTIFS('Hitos de enfoque priorizado'!B48,"6",'Hitos de enfoque priorizado'!C48,"N/C")</f>
        <v>0</v>
      </c>
      <c r="N48" s="262">
        <f t="shared" si="1"/>
        <v>0</v>
      </c>
      <c r="O48" s="281"/>
      <c r="P48" s="75" t="str">
        <f>IF('Hitos de enfoque priorizado'!$B48=1,'Hitos de enfoque priorizado'!$F48,"")</f>
        <v/>
      </c>
      <c r="Q48" s="75" t="str">
        <f>IF('Hitos de enfoque priorizado'!$B48=2,'Hitos de enfoque priorizado'!$F48,"")</f>
        <v/>
      </c>
      <c r="R48" s="75" t="str">
        <f>IF('Hitos de enfoque priorizado'!$B48=3,'Hitos de enfoque priorizado'!$F48,"")</f>
        <v/>
      </c>
      <c r="S48" s="75" t="str">
        <f>IF('Hitos de enfoque priorizado'!$B48=4,'Hitos de enfoque priorizado'!$F48,"")</f>
        <v/>
      </c>
      <c r="T48" s="75" t="str">
        <f>IF('Hitos de enfoque priorizado'!$B48=5,'Hitos de enfoque priorizado'!$F48,"")</f>
        <v/>
      </c>
      <c r="U48" s="76" t="str">
        <f>IF('Hitos de enfoque priorizado'!$B48=6,'Hitos de enfoque priorizado'!$F48,"")</f>
        <v/>
      </c>
      <c r="V48" s="77" t="str">
        <f>IF(AND('Hitos de enfoque priorizado'!C48="Sí",'Hitos de enfoque priorizado'!F48=""),"CORRECT",IF('Hitos de enfoque priorizado'!C48="No","CORRECT",IF('Hitos de enfoque priorizado'!B48=1,"ERROR 1","N/C")))</f>
        <v>N/C</v>
      </c>
      <c r="W48" s="77" t="str">
        <f>IF(AND('Hitos de enfoque priorizado'!C48="Sí",'Hitos de enfoque priorizado'!F48=""),"CORRECT",IF('Hitos de enfoque priorizado'!C48="No","CORRECT",IF('Hitos de enfoque priorizado'!B48=2,"ERROR 1","N/C")))</f>
        <v>N/C</v>
      </c>
      <c r="X48" s="77" t="str">
        <f>IF(AND('Hitos de enfoque priorizado'!C48="Sí",'Hitos de enfoque priorizado'!F48=""),"CORRECT",IF('Hitos de enfoque priorizado'!C48="No","CORRECT",IF('Hitos de enfoque priorizado'!B48=3,"ERROR 1","N/C")))</f>
        <v>N/C</v>
      </c>
      <c r="Y48" s="77" t="str">
        <f>IF(AND('Hitos de enfoque priorizado'!C48="Sí",'Hitos de enfoque priorizado'!F48=""),"CORRECT",IF('Hitos de enfoque priorizado'!C48="No","CORRECT",IF('Hitos de enfoque priorizado'!B48=4,"ERROR 1","N/C")))</f>
        <v>N/C</v>
      </c>
      <c r="Z48" s="77" t="str">
        <f>IF(AND('Hitos de enfoque priorizado'!C48="Sí",'Hitos de enfoque priorizado'!F48=""),"CORRECT",IF('Hitos de enfoque priorizado'!C48="No","CORRECT",IF('Hitos de enfoque priorizado'!B48=5,"ERROR 1","N/C")))</f>
        <v>N/C</v>
      </c>
      <c r="AA48" s="77" t="str">
        <f>IF(AND('Hitos de enfoque priorizado'!C48="Sí",'Hitos de enfoque priorizado'!F48=""),"CORRECT",IF('Hitos de enfoque priorizado'!C48="No","CORRECT",IF('Hitos de enfoque priorizado'!B48=6,"ERROR 1","N/C")))</f>
        <v>N/C</v>
      </c>
      <c r="AB48" s="69" t="str">
        <f>IF(AND('Hitos de enfoque priorizado'!C48="No",'Hitos de enfoque priorizado'!F48=""),IF('Hitos de enfoque priorizado'!B48=1,"ERROR 2","N/C"),"CORRECT")</f>
        <v>CORRECT</v>
      </c>
      <c r="AC48" s="69" t="str">
        <f>IF(AND('Hitos de enfoque priorizado'!C48="No",'Hitos de enfoque priorizado'!F48=""),IF('Hitos de enfoque priorizado'!B48=2,"ERROR 2","N/C"),"CORRECT")</f>
        <v>CORRECT</v>
      </c>
      <c r="AD48" s="69" t="str">
        <f>IF(AND('Hitos de enfoque priorizado'!C48="No",'Hitos de enfoque priorizado'!F48=""),IF('Hitos de enfoque priorizado'!B48=3,"ERROR 2","N/C"),"CORRECT")</f>
        <v>CORRECT</v>
      </c>
      <c r="AE48" s="69" t="str">
        <f>IF(AND('Hitos de enfoque priorizado'!C48="No",'Hitos de enfoque priorizado'!F48=""),IF('Hitos de enfoque priorizado'!B48=4,"ERROR 2","N/C"),"CORRECT")</f>
        <v>CORRECT</v>
      </c>
      <c r="AF48" s="69" t="str">
        <f>IF(AND('Hitos de enfoque priorizado'!C48="No",'Hitos de enfoque priorizado'!F48=""),IF('Hitos de enfoque priorizado'!B48=5,"ERROR 2","N/C"),"CORRECT")</f>
        <v>CORRECT</v>
      </c>
      <c r="AG48" s="78" t="str">
        <f>IF(AND('Hitos de enfoque priorizado'!C48="No",'Hitos de enfoque priorizado'!F48=""),IF('Hitos de enfoque priorizado'!B48=6,"ERROR 2","N/C"),"CORRECT")</f>
        <v>CORRECT</v>
      </c>
    </row>
    <row r="49" spans="1:33">
      <c r="A49" s="85">
        <f>COUNTIFS('Hitos de enfoque priorizado'!B49,"1",'Hitos de enfoque priorizado'!C49,"Sí")</f>
        <v>0</v>
      </c>
      <c r="B49" s="90">
        <f>COUNTIFS('Hitos de enfoque priorizado'!B49,"2",'Hitos de enfoque priorizado'!C49,"Sí")</f>
        <v>0</v>
      </c>
      <c r="C49" s="86">
        <f>COUNTIFS('Hitos de enfoque priorizado'!B49,"3",'Hitos de enfoque priorizado'!C49,"Sí")</f>
        <v>0</v>
      </c>
      <c r="D49" s="87">
        <f>COUNTIFS('Hitos de enfoque priorizado'!B49,"4",'Hitos de enfoque priorizado'!C49,"Sí")</f>
        <v>0</v>
      </c>
      <c r="E49" s="88">
        <f>COUNTIFS('Hitos de enfoque priorizado'!B49,"5",'Hitos de enfoque priorizado'!C49,"Sí")</f>
        <v>0</v>
      </c>
      <c r="F49" s="89">
        <f>COUNTIFS('Hitos de enfoque priorizado'!B49,"6",'Hitos de enfoque priorizado'!C49,"Sí")</f>
        <v>0</v>
      </c>
      <c r="G49" s="276">
        <f t="shared" si="2"/>
        <v>0</v>
      </c>
      <c r="H49" s="172">
        <f>COUNTIFS('Hitos de enfoque priorizado'!B49,"1",'Hitos de enfoque priorizado'!C49,"N/C")</f>
        <v>0</v>
      </c>
      <c r="I49" s="172">
        <f>COUNTIFS('Hitos de enfoque priorizado'!B49,"2",'Hitos de enfoque priorizado'!C49,"N/C")</f>
        <v>0</v>
      </c>
      <c r="J49" s="172">
        <f>COUNTIFS('Hitos de enfoque priorizado'!B49,"3",'Hitos de enfoque priorizado'!C49,"N/C")</f>
        <v>0</v>
      </c>
      <c r="K49" s="172">
        <f>COUNTIFS('Hitos de enfoque priorizado'!B49,"4",'Hitos de enfoque priorizado'!C49,"N/C")</f>
        <v>0</v>
      </c>
      <c r="L49" s="172">
        <f>COUNTIFS('Hitos de enfoque priorizado'!B49,"5",'Hitos de enfoque priorizado'!C49,"N/C")</f>
        <v>0</v>
      </c>
      <c r="M49" s="172">
        <f>COUNTIFS('Hitos de enfoque priorizado'!B49,"6",'Hitos de enfoque priorizado'!C49,"N/C")</f>
        <v>0</v>
      </c>
      <c r="N49" s="262">
        <f t="shared" si="1"/>
        <v>0</v>
      </c>
      <c r="O49" s="281"/>
      <c r="P49" s="75" t="str">
        <f>IF('Hitos de enfoque priorizado'!$B49=1,'Hitos de enfoque priorizado'!$F49,"")</f>
        <v/>
      </c>
      <c r="Q49" s="75" t="str">
        <f>IF('Hitos de enfoque priorizado'!$B49=2,'Hitos de enfoque priorizado'!$F49,"")</f>
        <v/>
      </c>
      <c r="R49" s="75" t="str">
        <f>IF('Hitos de enfoque priorizado'!$B49=3,'Hitos de enfoque priorizado'!$F49,"")</f>
        <v/>
      </c>
      <c r="S49" s="75" t="str">
        <f>IF('Hitos de enfoque priorizado'!$B49=4,'Hitos de enfoque priorizado'!$F49,"")</f>
        <v/>
      </c>
      <c r="T49" s="75">
        <f>IF('Hitos de enfoque priorizado'!$B49=5,'Hitos de enfoque priorizado'!$F49,"")</f>
        <v>0</v>
      </c>
      <c r="U49" s="76" t="str">
        <f>IF('Hitos de enfoque priorizado'!$B49=6,'Hitos de enfoque priorizado'!$F49,"")</f>
        <v/>
      </c>
      <c r="V49" s="77" t="str">
        <f>IF(AND('Hitos de enfoque priorizado'!C49="Sí",'Hitos de enfoque priorizado'!F49=""),"CORRECT",IF('Hitos de enfoque priorizado'!C49="No","CORRECT",IF('Hitos de enfoque priorizado'!B49=1,"ERROR 1","N/C")))</f>
        <v>N/C</v>
      </c>
      <c r="W49" s="77" t="str">
        <f>IF(AND('Hitos de enfoque priorizado'!C49="Sí",'Hitos de enfoque priorizado'!F49=""),"CORRECT",IF('Hitos de enfoque priorizado'!C49="No","CORRECT",IF('Hitos de enfoque priorizado'!B49=2,"ERROR 1","N/C")))</f>
        <v>N/C</v>
      </c>
      <c r="X49" s="77" t="str">
        <f>IF(AND('Hitos de enfoque priorizado'!C49="Sí",'Hitos de enfoque priorizado'!F49=""),"CORRECT",IF('Hitos de enfoque priorizado'!C49="No","CORRECT",IF('Hitos de enfoque priorizado'!B49=3,"ERROR 1","N/C")))</f>
        <v>N/C</v>
      </c>
      <c r="Y49" s="77" t="str">
        <f>IF(AND('Hitos de enfoque priorizado'!C49="Sí",'Hitos de enfoque priorizado'!F49=""),"CORRECT",IF('Hitos de enfoque priorizado'!C49="No","CORRECT",IF('Hitos de enfoque priorizado'!B49=4,"ERROR 1","N/C")))</f>
        <v>N/C</v>
      </c>
      <c r="Z49" s="77" t="str">
        <f>IF(AND('Hitos de enfoque priorizado'!C49="Sí",'Hitos de enfoque priorizado'!F49=""),"CORRECT",IF('Hitos de enfoque priorizado'!C49="No","CORRECT",IF('Hitos de enfoque priorizado'!B49=5,"ERROR 1","N/C")))</f>
        <v>ERROR 1</v>
      </c>
      <c r="AA49" s="77" t="str">
        <f>IF(AND('Hitos de enfoque priorizado'!C49="Sí",'Hitos de enfoque priorizado'!F49=""),"CORRECT",IF('Hitos de enfoque priorizado'!C49="No","CORRECT",IF('Hitos de enfoque priorizado'!B49=6,"ERROR 1","N/C")))</f>
        <v>N/C</v>
      </c>
      <c r="AB49" s="69" t="str">
        <f>IF(AND('Hitos de enfoque priorizado'!C49="No",'Hitos de enfoque priorizado'!F49=""),IF('Hitos de enfoque priorizado'!B49=1,"ERROR 2","N/C"),"CORRECT")</f>
        <v>CORRECT</v>
      </c>
      <c r="AC49" s="69" t="str">
        <f>IF(AND('Hitos de enfoque priorizado'!C49="No",'Hitos de enfoque priorizado'!F49=""),IF('Hitos de enfoque priorizado'!B49=2,"ERROR 2","N/C"),"CORRECT")</f>
        <v>CORRECT</v>
      </c>
      <c r="AD49" s="69" t="str">
        <f>IF(AND('Hitos de enfoque priorizado'!C49="No",'Hitos de enfoque priorizado'!F49=""),IF('Hitos de enfoque priorizado'!B49=3,"ERROR 2","N/C"),"CORRECT")</f>
        <v>CORRECT</v>
      </c>
      <c r="AE49" s="69" t="str">
        <f>IF(AND('Hitos de enfoque priorizado'!C49="No",'Hitos de enfoque priorizado'!F49=""),IF('Hitos de enfoque priorizado'!B49=4,"ERROR 2","N/C"),"CORRECT")</f>
        <v>CORRECT</v>
      </c>
      <c r="AF49" s="69" t="str">
        <f>IF(AND('Hitos de enfoque priorizado'!C49="No",'Hitos de enfoque priorizado'!F49=""),IF('Hitos de enfoque priorizado'!B49=5,"ERROR 2","N/C"),"CORRECT")</f>
        <v>CORRECT</v>
      </c>
      <c r="AG49" s="78" t="str">
        <f>IF(AND('Hitos de enfoque priorizado'!C49="No",'Hitos de enfoque priorizado'!F49=""),IF('Hitos de enfoque priorizado'!B49=6,"ERROR 2","N/C"),"CORRECT")</f>
        <v>CORRECT</v>
      </c>
    </row>
    <row r="50" spans="1:33">
      <c r="A50" s="85">
        <f>COUNTIFS('Hitos de enfoque priorizado'!B50,"1",'Hitos de enfoque priorizado'!C50,"Sí")</f>
        <v>0</v>
      </c>
      <c r="B50" s="90">
        <f>COUNTIFS('Hitos de enfoque priorizado'!B50,"2",'Hitos de enfoque priorizado'!C50,"Sí")</f>
        <v>0</v>
      </c>
      <c r="C50" s="86">
        <f>COUNTIFS('Hitos de enfoque priorizado'!B50,"3",'Hitos de enfoque priorizado'!C50,"Sí")</f>
        <v>0</v>
      </c>
      <c r="D50" s="87">
        <f>COUNTIFS('Hitos de enfoque priorizado'!B50,"4",'Hitos de enfoque priorizado'!C50,"Sí")</f>
        <v>0</v>
      </c>
      <c r="E50" s="88">
        <f>COUNTIFS('Hitos de enfoque priorizado'!B50,"5",'Hitos de enfoque priorizado'!C50,"Sí")</f>
        <v>0</v>
      </c>
      <c r="F50" s="89">
        <f>COUNTIFS('Hitos de enfoque priorizado'!B50,"6",'Hitos de enfoque priorizado'!C50,"Sí")</f>
        <v>0</v>
      </c>
      <c r="G50" s="276">
        <f t="shared" si="2"/>
        <v>0</v>
      </c>
      <c r="H50" s="172">
        <f>COUNTIFS('Hitos de enfoque priorizado'!B50,"1",'Hitos de enfoque priorizado'!C50,"N/C")</f>
        <v>0</v>
      </c>
      <c r="I50" s="172">
        <f>COUNTIFS('Hitos de enfoque priorizado'!B50,"2",'Hitos de enfoque priorizado'!C50,"N/C")</f>
        <v>0</v>
      </c>
      <c r="J50" s="172">
        <f>COUNTIFS('Hitos de enfoque priorizado'!B50,"3",'Hitos de enfoque priorizado'!C50,"N/C")</f>
        <v>0</v>
      </c>
      <c r="K50" s="172">
        <f>COUNTIFS('Hitos de enfoque priorizado'!B50,"4",'Hitos de enfoque priorizado'!C50,"N/C")</f>
        <v>0</v>
      </c>
      <c r="L50" s="172">
        <f>COUNTIFS('Hitos de enfoque priorizado'!B50,"5",'Hitos de enfoque priorizado'!C50,"N/C")</f>
        <v>0</v>
      </c>
      <c r="M50" s="172">
        <f>COUNTIFS('Hitos de enfoque priorizado'!B50,"6",'Hitos de enfoque priorizado'!C50,"N/C")</f>
        <v>0</v>
      </c>
      <c r="N50" s="262">
        <f t="shared" si="1"/>
        <v>0</v>
      </c>
      <c r="O50" s="281"/>
      <c r="P50" s="75" t="str">
        <f>IF('Hitos de enfoque priorizado'!$B50=1,'Hitos de enfoque priorizado'!$F50,"")</f>
        <v/>
      </c>
      <c r="Q50" s="75" t="str">
        <f>IF('Hitos de enfoque priorizado'!$B50=2,'Hitos de enfoque priorizado'!$F50,"")</f>
        <v/>
      </c>
      <c r="R50" s="75" t="str">
        <f>IF('Hitos de enfoque priorizado'!$B50=3,'Hitos de enfoque priorizado'!$F50,"")</f>
        <v/>
      </c>
      <c r="S50" s="75" t="str">
        <f>IF('Hitos de enfoque priorizado'!$B50=4,'Hitos de enfoque priorizado'!$F50,"")</f>
        <v/>
      </c>
      <c r="T50" s="75">
        <f>IF('Hitos de enfoque priorizado'!$B50=5,'Hitos de enfoque priorizado'!$F50,"")</f>
        <v>0</v>
      </c>
      <c r="U50" s="76" t="str">
        <f>IF('Hitos de enfoque priorizado'!$B50=6,'Hitos de enfoque priorizado'!$F50,"")</f>
        <v/>
      </c>
      <c r="V50" s="77" t="str">
        <f>IF(AND('Hitos de enfoque priorizado'!C50="Sí",'Hitos de enfoque priorizado'!F50=""),"CORRECT",IF('Hitos de enfoque priorizado'!C50="No","CORRECT",IF('Hitos de enfoque priorizado'!B50=1,"ERROR 1","N/C")))</f>
        <v>N/C</v>
      </c>
      <c r="W50" s="77" t="str">
        <f>IF(AND('Hitos de enfoque priorizado'!C50="Sí",'Hitos de enfoque priorizado'!F50=""),"CORRECT",IF('Hitos de enfoque priorizado'!C50="No","CORRECT",IF('Hitos de enfoque priorizado'!B50=2,"ERROR 1","N/C")))</f>
        <v>N/C</v>
      </c>
      <c r="X50" s="77" t="str">
        <f>IF(AND('Hitos de enfoque priorizado'!C50="Sí",'Hitos de enfoque priorizado'!F50=""),"CORRECT",IF('Hitos de enfoque priorizado'!C50="No","CORRECT",IF('Hitos de enfoque priorizado'!B50=3,"ERROR 1","N/C")))</f>
        <v>N/C</v>
      </c>
      <c r="Y50" s="77" t="str">
        <f>IF(AND('Hitos de enfoque priorizado'!C50="Sí",'Hitos de enfoque priorizado'!F50=""),"CORRECT",IF('Hitos de enfoque priorizado'!C50="No","CORRECT",IF('Hitos de enfoque priorizado'!B50=4,"ERROR 1","N/C")))</f>
        <v>N/C</v>
      </c>
      <c r="Z50" s="77" t="str">
        <f>IF(AND('Hitos de enfoque priorizado'!C50="Sí",'Hitos de enfoque priorizado'!F50=""),"CORRECT",IF('Hitos de enfoque priorizado'!C50="No","CORRECT",IF('Hitos de enfoque priorizado'!B50=5,"ERROR 1","N/C")))</f>
        <v>ERROR 1</v>
      </c>
      <c r="AA50" s="77" t="str">
        <f>IF(AND('Hitos de enfoque priorizado'!C50="Sí",'Hitos de enfoque priorizado'!F50=""),"CORRECT",IF('Hitos de enfoque priorizado'!C50="No","CORRECT",IF('Hitos de enfoque priorizado'!B50=6,"ERROR 1","N/C")))</f>
        <v>N/C</v>
      </c>
      <c r="AB50" s="69" t="str">
        <f>IF(AND('Hitos de enfoque priorizado'!C50="No",'Hitos de enfoque priorizado'!F50=""),IF('Hitos de enfoque priorizado'!B50=1,"ERROR 2","N/C"),"CORRECT")</f>
        <v>CORRECT</v>
      </c>
      <c r="AC50" s="69" t="str">
        <f>IF(AND('Hitos de enfoque priorizado'!C50="No",'Hitos de enfoque priorizado'!F50=""),IF('Hitos de enfoque priorizado'!B50=2,"ERROR 2","N/C"),"CORRECT")</f>
        <v>CORRECT</v>
      </c>
      <c r="AD50" s="69" t="str">
        <f>IF(AND('Hitos de enfoque priorizado'!C50="No",'Hitos de enfoque priorizado'!F50=""),IF('Hitos de enfoque priorizado'!B50=3,"ERROR 2","N/C"),"CORRECT")</f>
        <v>CORRECT</v>
      </c>
      <c r="AE50" s="69" t="str">
        <f>IF(AND('Hitos de enfoque priorizado'!C50="No",'Hitos de enfoque priorizado'!F50=""),IF('Hitos de enfoque priorizado'!B50=4,"ERROR 2","N/C"),"CORRECT")</f>
        <v>CORRECT</v>
      </c>
      <c r="AF50" s="69" t="str">
        <f>IF(AND('Hitos de enfoque priorizado'!C50="No",'Hitos de enfoque priorizado'!F50=""),IF('Hitos de enfoque priorizado'!B50=5,"ERROR 2","N/C"),"CORRECT")</f>
        <v>CORRECT</v>
      </c>
      <c r="AG50" s="78" t="str">
        <f>IF(AND('Hitos de enfoque priorizado'!C50="No",'Hitos de enfoque priorizado'!F50=""),IF('Hitos de enfoque priorizado'!B50=6,"ERROR 2","N/C"),"CORRECT")</f>
        <v>CORRECT</v>
      </c>
    </row>
    <row r="51" spans="1:33">
      <c r="A51" s="85">
        <f>COUNTIFS('Hitos de enfoque priorizado'!B51,"1",'Hitos de enfoque priorizado'!C51,"Sí")</f>
        <v>0</v>
      </c>
      <c r="B51" s="90">
        <f>COUNTIFS('Hitos de enfoque priorizado'!B51,"2",'Hitos de enfoque priorizado'!C51,"Sí")</f>
        <v>0</v>
      </c>
      <c r="C51" s="86">
        <f>COUNTIFS('Hitos de enfoque priorizado'!B51,"3",'Hitos de enfoque priorizado'!C51,"Sí")</f>
        <v>0</v>
      </c>
      <c r="D51" s="87">
        <f>COUNTIFS('Hitos de enfoque priorizado'!B51,"4",'Hitos de enfoque priorizado'!C51,"Sí")</f>
        <v>0</v>
      </c>
      <c r="E51" s="88">
        <f>COUNTIFS('Hitos de enfoque priorizado'!B51,"5",'Hitos de enfoque priorizado'!C51,"Sí")</f>
        <v>0</v>
      </c>
      <c r="F51" s="89">
        <f>COUNTIFS('Hitos de enfoque priorizado'!B51,"6",'Hitos de enfoque priorizado'!C51,"Sí")</f>
        <v>0</v>
      </c>
      <c r="G51" s="276">
        <f t="shared" si="2"/>
        <v>0</v>
      </c>
      <c r="H51" s="172">
        <f>COUNTIFS('Hitos de enfoque priorizado'!B51,"1",'Hitos de enfoque priorizado'!C51,"N/C")</f>
        <v>0</v>
      </c>
      <c r="I51" s="172">
        <f>COUNTIFS('Hitos de enfoque priorizado'!B51,"2",'Hitos de enfoque priorizado'!C51,"N/C")</f>
        <v>0</v>
      </c>
      <c r="J51" s="172">
        <f>COUNTIFS('Hitos de enfoque priorizado'!B51,"3",'Hitos de enfoque priorizado'!C51,"N/C")</f>
        <v>0</v>
      </c>
      <c r="K51" s="172">
        <f>COUNTIFS('Hitos de enfoque priorizado'!B51,"4",'Hitos de enfoque priorizado'!C51,"N/C")</f>
        <v>0</v>
      </c>
      <c r="L51" s="172">
        <f>COUNTIFS('Hitos de enfoque priorizado'!B51,"5",'Hitos de enfoque priorizado'!C51,"N/C")</f>
        <v>0</v>
      </c>
      <c r="M51" s="172">
        <f>COUNTIFS('Hitos de enfoque priorizado'!B51,"6",'Hitos de enfoque priorizado'!C51,"N/C")</f>
        <v>0</v>
      </c>
      <c r="N51" s="262">
        <f t="shared" si="1"/>
        <v>0</v>
      </c>
      <c r="O51" s="281"/>
      <c r="P51" s="75" t="str">
        <f>IF('Hitos de enfoque priorizado'!$B51=1,'Hitos de enfoque priorizado'!$F51,"")</f>
        <v/>
      </c>
      <c r="Q51" s="75" t="str">
        <f>IF('Hitos de enfoque priorizado'!$B51=2,'Hitos de enfoque priorizado'!$F51,"")</f>
        <v/>
      </c>
      <c r="R51" s="75" t="str">
        <f>IF('Hitos de enfoque priorizado'!$B51=3,'Hitos de enfoque priorizado'!$F51,"")</f>
        <v/>
      </c>
      <c r="S51" s="75" t="str">
        <f>IF('Hitos de enfoque priorizado'!$B51=4,'Hitos de enfoque priorizado'!$F51,"")</f>
        <v/>
      </c>
      <c r="T51" s="75">
        <f>IF('Hitos de enfoque priorizado'!$B51=5,'Hitos de enfoque priorizado'!$F51,"")</f>
        <v>0</v>
      </c>
      <c r="U51" s="76" t="str">
        <f>IF('Hitos de enfoque priorizado'!$B51=6,'Hitos de enfoque priorizado'!$F51,"")</f>
        <v/>
      </c>
      <c r="V51" s="77" t="str">
        <f>IF(AND('Hitos de enfoque priorizado'!C51="Sí",'Hitos de enfoque priorizado'!F51=""),"CORRECT",IF('Hitos de enfoque priorizado'!C51="No","CORRECT",IF('Hitos de enfoque priorizado'!B51=1,"ERROR 1","N/C")))</f>
        <v>N/C</v>
      </c>
      <c r="W51" s="77" t="str">
        <f>IF(AND('Hitos de enfoque priorizado'!C51="Sí",'Hitos de enfoque priorizado'!F51=""),"CORRECT",IF('Hitos de enfoque priorizado'!C51="No","CORRECT",IF('Hitos de enfoque priorizado'!B51=2,"ERROR 1","N/C")))</f>
        <v>N/C</v>
      </c>
      <c r="X51" s="77" t="str">
        <f>IF(AND('Hitos de enfoque priorizado'!C51="Sí",'Hitos de enfoque priorizado'!F51=""),"CORRECT",IF('Hitos de enfoque priorizado'!C51="No","CORRECT",IF('Hitos de enfoque priorizado'!B51=3,"ERROR 1","N/C")))</f>
        <v>N/C</v>
      </c>
      <c r="Y51" s="77" t="str">
        <f>IF(AND('Hitos de enfoque priorizado'!C51="Sí",'Hitos de enfoque priorizado'!F51=""),"CORRECT",IF('Hitos de enfoque priorizado'!C51="No","CORRECT",IF('Hitos de enfoque priorizado'!B51=4,"ERROR 1","N/C")))</f>
        <v>N/C</v>
      </c>
      <c r="Z51" s="77" t="str">
        <f>IF(AND('Hitos de enfoque priorizado'!C51="Sí",'Hitos de enfoque priorizado'!F51=""),"CORRECT",IF('Hitos de enfoque priorizado'!C51="No","CORRECT",IF('Hitos de enfoque priorizado'!B51=5,"ERROR 1","N/C")))</f>
        <v>ERROR 1</v>
      </c>
      <c r="AA51" s="77" t="str">
        <f>IF(AND('Hitos de enfoque priorizado'!C51="Sí",'Hitos de enfoque priorizado'!F51=""),"CORRECT",IF('Hitos de enfoque priorizado'!C51="No","CORRECT",IF('Hitos de enfoque priorizado'!B51=6,"ERROR 1","N/C")))</f>
        <v>N/C</v>
      </c>
      <c r="AB51" s="69" t="str">
        <f>IF(AND('Hitos de enfoque priorizado'!C51="No",'Hitos de enfoque priorizado'!F51=""),IF('Hitos de enfoque priorizado'!B51=1,"ERROR 2","N/C"),"CORRECT")</f>
        <v>CORRECT</v>
      </c>
      <c r="AC51" s="69" t="str">
        <f>IF(AND('Hitos de enfoque priorizado'!C51="No",'Hitos de enfoque priorizado'!F51=""),IF('Hitos de enfoque priorizado'!B51=2,"ERROR 2","N/C"),"CORRECT")</f>
        <v>CORRECT</v>
      </c>
      <c r="AD51" s="69" t="str">
        <f>IF(AND('Hitos de enfoque priorizado'!C51="No",'Hitos de enfoque priorizado'!F51=""),IF('Hitos de enfoque priorizado'!B51=3,"ERROR 2","N/C"),"CORRECT")</f>
        <v>CORRECT</v>
      </c>
      <c r="AE51" s="69" t="str">
        <f>IF(AND('Hitos de enfoque priorizado'!C51="No",'Hitos de enfoque priorizado'!F51=""),IF('Hitos de enfoque priorizado'!B51=4,"ERROR 2","N/C"),"CORRECT")</f>
        <v>CORRECT</v>
      </c>
      <c r="AF51" s="69" t="str">
        <f>IF(AND('Hitos de enfoque priorizado'!C51="No",'Hitos de enfoque priorizado'!F51=""),IF('Hitos de enfoque priorizado'!B51=5,"ERROR 2","N/C"),"CORRECT")</f>
        <v>CORRECT</v>
      </c>
      <c r="AG51" s="78" t="str">
        <f>IF(AND('Hitos de enfoque priorizado'!C51="No",'Hitos de enfoque priorizado'!F51=""),IF('Hitos de enfoque priorizado'!B51=6,"ERROR 2","N/C"),"CORRECT")</f>
        <v>CORRECT</v>
      </c>
    </row>
    <row r="52" spans="1:33">
      <c r="A52" s="85">
        <f>COUNTIFS('Hitos de enfoque priorizado'!B52,"1",'Hitos de enfoque priorizado'!C52,"Sí")</f>
        <v>0</v>
      </c>
      <c r="B52" s="90">
        <f>COUNTIFS('Hitos de enfoque priorizado'!B52,"2",'Hitos de enfoque priorizado'!C52,"Sí")</f>
        <v>0</v>
      </c>
      <c r="C52" s="86">
        <f>COUNTIFS('Hitos de enfoque priorizado'!B52,"3",'Hitos de enfoque priorizado'!C52,"Sí")</f>
        <v>0</v>
      </c>
      <c r="D52" s="87">
        <f>COUNTIFS('Hitos de enfoque priorizado'!B52,"4",'Hitos de enfoque priorizado'!C52,"Sí")</f>
        <v>0</v>
      </c>
      <c r="E52" s="88">
        <f>COUNTIFS('Hitos de enfoque priorizado'!B52,"5",'Hitos de enfoque priorizado'!C52,"Sí")</f>
        <v>0</v>
      </c>
      <c r="F52" s="89">
        <f>COUNTIFS('Hitos de enfoque priorizado'!B52,"6",'Hitos de enfoque priorizado'!C52,"Sí")</f>
        <v>0</v>
      </c>
      <c r="G52" s="276">
        <f t="shared" si="2"/>
        <v>0</v>
      </c>
      <c r="H52" s="172">
        <f>COUNTIFS('Hitos de enfoque priorizado'!B52,"1",'Hitos de enfoque priorizado'!C52,"N/C")</f>
        <v>0</v>
      </c>
      <c r="I52" s="172">
        <f>COUNTIFS('Hitos de enfoque priorizado'!B52,"2",'Hitos de enfoque priorizado'!C52,"N/C")</f>
        <v>0</v>
      </c>
      <c r="J52" s="172">
        <f>COUNTIFS('Hitos de enfoque priorizado'!B52,"3",'Hitos de enfoque priorizado'!C52,"N/C")</f>
        <v>0</v>
      </c>
      <c r="K52" s="172">
        <f>COUNTIFS('Hitos de enfoque priorizado'!B52,"4",'Hitos de enfoque priorizado'!C52,"N/C")</f>
        <v>0</v>
      </c>
      <c r="L52" s="172">
        <f>COUNTIFS('Hitos de enfoque priorizado'!B52,"5",'Hitos de enfoque priorizado'!C52,"N/C")</f>
        <v>0</v>
      </c>
      <c r="M52" s="172">
        <f>COUNTIFS('Hitos de enfoque priorizado'!B52,"6",'Hitos de enfoque priorizado'!C52,"N/C")</f>
        <v>0</v>
      </c>
      <c r="N52" s="262">
        <f t="shared" si="1"/>
        <v>0</v>
      </c>
      <c r="O52" s="281"/>
      <c r="P52" s="75" t="str">
        <f>IF('Hitos de enfoque priorizado'!$B52=1,'Hitos de enfoque priorizado'!$F52,"")</f>
        <v/>
      </c>
      <c r="Q52" s="75" t="str">
        <f>IF('Hitos de enfoque priorizado'!$B52=2,'Hitos de enfoque priorizado'!$F52,"")</f>
        <v/>
      </c>
      <c r="R52" s="75" t="str">
        <f>IF('Hitos de enfoque priorizado'!$B52=3,'Hitos de enfoque priorizado'!$F52,"")</f>
        <v/>
      </c>
      <c r="S52" s="75" t="str">
        <f>IF('Hitos de enfoque priorizado'!$B52=4,'Hitos de enfoque priorizado'!$F52,"")</f>
        <v/>
      </c>
      <c r="T52" s="75">
        <f>IF('Hitos de enfoque priorizado'!$B52=5,'Hitos de enfoque priorizado'!$F52,"")</f>
        <v>0</v>
      </c>
      <c r="U52" s="76" t="str">
        <f>IF('Hitos de enfoque priorizado'!$B52=6,'Hitos de enfoque priorizado'!$F52,"")</f>
        <v/>
      </c>
      <c r="V52" s="77" t="str">
        <f>IF(AND('Hitos de enfoque priorizado'!C52="Sí",'Hitos de enfoque priorizado'!F52=""),"CORRECT",IF('Hitos de enfoque priorizado'!C52="No","CORRECT",IF('Hitos de enfoque priorizado'!B52=1,"ERROR 1","N/C")))</f>
        <v>N/C</v>
      </c>
      <c r="W52" s="77" t="str">
        <f>IF(AND('Hitos de enfoque priorizado'!C52="Sí",'Hitos de enfoque priorizado'!F52=""),"CORRECT",IF('Hitos de enfoque priorizado'!C52="No","CORRECT",IF('Hitos de enfoque priorizado'!B52=2,"ERROR 1","N/C")))</f>
        <v>N/C</v>
      </c>
      <c r="X52" s="77" t="str">
        <f>IF(AND('Hitos de enfoque priorizado'!C52="Sí",'Hitos de enfoque priorizado'!F52=""),"CORRECT",IF('Hitos de enfoque priorizado'!C52="No","CORRECT",IF('Hitos de enfoque priorizado'!B52=3,"ERROR 1","N/C")))</f>
        <v>N/C</v>
      </c>
      <c r="Y52" s="77" t="str">
        <f>IF(AND('Hitos de enfoque priorizado'!C52="Sí",'Hitos de enfoque priorizado'!F52=""),"CORRECT",IF('Hitos de enfoque priorizado'!C52="No","CORRECT",IF('Hitos de enfoque priorizado'!B52=4,"ERROR 1","N/C")))</f>
        <v>N/C</v>
      </c>
      <c r="Z52" s="77" t="str">
        <f>IF(AND('Hitos de enfoque priorizado'!C52="Sí",'Hitos de enfoque priorizado'!F52=""),"CORRECT",IF('Hitos de enfoque priorizado'!C52="No","CORRECT",IF('Hitos de enfoque priorizado'!B52=5,"ERROR 1","N/C")))</f>
        <v>ERROR 1</v>
      </c>
      <c r="AA52" s="77" t="str">
        <f>IF(AND('Hitos de enfoque priorizado'!C52="Sí",'Hitos de enfoque priorizado'!F52=""),"CORRECT",IF('Hitos de enfoque priorizado'!C52="No","CORRECT",IF('Hitos de enfoque priorizado'!B52=6,"ERROR 1","N/C")))</f>
        <v>N/C</v>
      </c>
      <c r="AB52" s="69" t="str">
        <f>IF(AND('Hitos de enfoque priorizado'!C52="No",'Hitos de enfoque priorizado'!F52=""),IF('Hitos de enfoque priorizado'!B52=1,"ERROR 2","N/C"),"CORRECT")</f>
        <v>CORRECT</v>
      </c>
      <c r="AC52" s="69" t="str">
        <f>IF(AND('Hitos de enfoque priorizado'!C52="No",'Hitos de enfoque priorizado'!F52=""),IF('Hitos de enfoque priorizado'!B52=2,"ERROR 2","N/C"),"CORRECT")</f>
        <v>CORRECT</v>
      </c>
      <c r="AD52" s="69" t="str">
        <f>IF(AND('Hitos de enfoque priorizado'!C52="No",'Hitos de enfoque priorizado'!F52=""),IF('Hitos de enfoque priorizado'!B52=3,"ERROR 2","N/C"),"CORRECT")</f>
        <v>CORRECT</v>
      </c>
      <c r="AE52" s="69" t="str">
        <f>IF(AND('Hitos de enfoque priorizado'!C52="No",'Hitos de enfoque priorizado'!F52=""),IF('Hitos de enfoque priorizado'!B52=4,"ERROR 2","N/C"),"CORRECT")</f>
        <v>CORRECT</v>
      </c>
      <c r="AF52" s="69" t="str">
        <f>IF(AND('Hitos de enfoque priorizado'!C52="No",'Hitos de enfoque priorizado'!F52=""),IF('Hitos de enfoque priorizado'!B52=5,"ERROR 2","N/C"),"CORRECT")</f>
        <v>CORRECT</v>
      </c>
      <c r="AG52" s="78" t="str">
        <f>IF(AND('Hitos de enfoque priorizado'!C52="No",'Hitos de enfoque priorizado'!F52=""),IF('Hitos de enfoque priorizado'!B52=6,"ERROR 2","N/C"),"CORRECT")</f>
        <v>CORRECT</v>
      </c>
    </row>
    <row r="53" spans="1:33">
      <c r="A53" s="85">
        <f>COUNTIFS('Hitos de enfoque priorizado'!B53,"1",'Hitos de enfoque priorizado'!C53,"Sí")</f>
        <v>0</v>
      </c>
      <c r="B53" s="90">
        <f>COUNTIFS('Hitos de enfoque priorizado'!B53,"2",'Hitos de enfoque priorizado'!C53,"Sí")</f>
        <v>0</v>
      </c>
      <c r="C53" s="86">
        <f>COUNTIFS('Hitos de enfoque priorizado'!B53,"3",'Hitos de enfoque priorizado'!C53,"Sí")</f>
        <v>0</v>
      </c>
      <c r="D53" s="87">
        <f>COUNTIFS('Hitos de enfoque priorizado'!B53,"4",'Hitos de enfoque priorizado'!C53,"Sí")</f>
        <v>0</v>
      </c>
      <c r="E53" s="88">
        <f>COUNTIFS('Hitos de enfoque priorizado'!B53,"5",'Hitos de enfoque priorizado'!C53,"Sí")</f>
        <v>0</v>
      </c>
      <c r="F53" s="89">
        <f>COUNTIFS('Hitos de enfoque priorizado'!B53,"6",'Hitos de enfoque priorizado'!C53,"Sí")</f>
        <v>0</v>
      </c>
      <c r="G53" s="276">
        <f t="shared" si="2"/>
        <v>0</v>
      </c>
      <c r="H53" s="172">
        <f>COUNTIFS('Hitos de enfoque priorizado'!B53,"1",'Hitos de enfoque priorizado'!C53,"N/C")</f>
        <v>0</v>
      </c>
      <c r="I53" s="172">
        <f>COUNTIFS('Hitos de enfoque priorizado'!B53,"2",'Hitos de enfoque priorizado'!C53,"N/C")</f>
        <v>0</v>
      </c>
      <c r="J53" s="172">
        <f>COUNTIFS('Hitos de enfoque priorizado'!B53,"3",'Hitos de enfoque priorizado'!C53,"N/C")</f>
        <v>0</v>
      </c>
      <c r="K53" s="172">
        <f>COUNTIFS('Hitos de enfoque priorizado'!B53,"4",'Hitos de enfoque priorizado'!C53,"N/C")</f>
        <v>0</v>
      </c>
      <c r="L53" s="172">
        <f>COUNTIFS('Hitos de enfoque priorizado'!B53,"5",'Hitos de enfoque priorizado'!C53,"N/C")</f>
        <v>0</v>
      </c>
      <c r="M53" s="172">
        <f>COUNTIFS('Hitos de enfoque priorizado'!B53,"6",'Hitos de enfoque priorizado'!C53,"N/C")</f>
        <v>0</v>
      </c>
      <c r="N53" s="262">
        <f t="shared" si="1"/>
        <v>0</v>
      </c>
      <c r="O53" s="281"/>
      <c r="P53" s="75" t="str">
        <f>IF('Hitos de enfoque priorizado'!$B53=1,'Hitos de enfoque priorizado'!$F53,"")</f>
        <v/>
      </c>
      <c r="Q53" s="75" t="str">
        <f>IF('Hitos de enfoque priorizado'!$B53=2,'Hitos de enfoque priorizado'!$F53,"")</f>
        <v/>
      </c>
      <c r="R53" s="75" t="str">
        <f>IF('Hitos de enfoque priorizado'!$B53=3,'Hitos de enfoque priorizado'!$F53,"")</f>
        <v/>
      </c>
      <c r="S53" s="75" t="str">
        <f>IF('Hitos de enfoque priorizado'!$B53=4,'Hitos de enfoque priorizado'!$F53,"")</f>
        <v/>
      </c>
      <c r="T53" s="75" t="str">
        <f>IF('Hitos de enfoque priorizado'!$B53=5,'Hitos de enfoque priorizado'!$F53,"")</f>
        <v/>
      </c>
      <c r="U53" s="76" t="str">
        <f>IF('Hitos de enfoque priorizado'!$B53=6,'Hitos de enfoque priorizado'!$F53,"")</f>
        <v/>
      </c>
      <c r="V53" s="77" t="str">
        <f>IF(AND('Hitos de enfoque priorizado'!C53="Sí",'Hitos de enfoque priorizado'!F53=""),"CORRECT",IF('Hitos de enfoque priorizado'!C53="No","CORRECT",IF('Hitos de enfoque priorizado'!B53=1,"ERROR 1","N/C")))</f>
        <v>N/C</v>
      </c>
      <c r="W53" s="77" t="str">
        <f>IF(AND('Hitos de enfoque priorizado'!C53="Sí",'Hitos de enfoque priorizado'!F53=""),"CORRECT",IF('Hitos de enfoque priorizado'!C53="No","CORRECT",IF('Hitos de enfoque priorizado'!B53=2,"ERROR 1","N/C")))</f>
        <v>N/C</v>
      </c>
      <c r="X53" s="77" t="str">
        <f>IF(AND('Hitos de enfoque priorizado'!C53="Sí",'Hitos de enfoque priorizado'!F53=""),"CORRECT",IF('Hitos de enfoque priorizado'!C53="No","CORRECT",IF('Hitos de enfoque priorizado'!B53=3,"ERROR 1","N/C")))</f>
        <v>N/C</v>
      </c>
      <c r="Y53" s="77" t="str">
        <f>IF(AND('Hitos de enfoque priorizado'!C53="Sí",'Hitos de enfoque priorizado'!F53=""),"CORRECT",IF('Hitos de enfoque priorizado'!C53="No","CORRECT",IF('Hitos de enfoque priorizado'!B53=4,"ERROR 1","N/C")))</f>
        <v>N/C</v>
      </c>
      <c r="Z53" s="77" t="str">
        <f>IF(AND('Hitos de enfoque priorizado'!C53="Sí",'Hitos de enfoque priorizado'!F53=""),"CORRECT",IF('Hitos de enfoque priorizado'!C53="No","CORRECT",IF('Hitos de enfoque priorizado'!B53=5,"ERROR 1","N/C")))</f>
        <v>N/C</v>
      </c>
      <c r="AA53" s="77" t="str">
        <f>IF(AND('Hitos de enfoque priorizado'!C53="Sí",'Hitos de enfoque priorizado'!F53=""),"CORRECT",IF('Hitos de enfoque priorizado'!C53="No","CORRECT",IF('Hitos de enfoque priorizado'!B53=6,"ERROR 1","N/C")))</f>
        <v>N/C</v>
      </c>
      <c r="AB53" s="69" t="str">
        <f>IF(AND('Hitos de enfoque priorizado'!C53="No",'Hitos de enfoque priorizado'!F53=""),IF('Hitos de enfoque priorizado'!B53=1,"ERROR 2","N/C"),"CORRECT")</f>
        <v>CORRECT</v>
      </c>
      <c r="AC53" s="69" t="str">
        <f>IF(AND('Hitos de enfoque priorizado'!C53="No",'Hitos de enfoque priorizado'!F53=""),IF('Hitos de enfoque priorizado'!B53=2,"ERROR 2","N/C"),"CORRECT")</f>
        <v>CORRECT</v>
      </c>
      <c r="AD53" s="69" t="str">
        <f>IF(AND('Hitos de enfoque priorizado'!C53="No",'Hitos de enfoque priorizado'!F53=""),IF('Hitos de enfoque priorizado'!B53=3,"ERROR 2","N/C"),"CORRECT")</f>
        <v>CORRECT</v>
      </c>
      <c r="AE53" s="69" t="str">
        <f>IF(AND('Hitos de enfoque priorizado'!C53="No",'Hitos de enfoque priorizado'!F53=""),IF('Hitos de enfoque priorizado'!B53=4,"ERROR 2","N/C"),"CORRECT")</f>
        <v>CORRECT</v>
      </c>
      <c r="AF53" s="69" t="str">
        <f>IF(AND('Hitos de enfoque priorizado'!C53="No",'Hitos de enfoque priorizado'!F53=""),IF('Hitos de enfoque priorizado'!B53=5,"ERROR 2","N/C"),"CORRECT")</f>
        <v>CORRECT</v>
      </c>
      <c r="AG53" s="78" t="str">
        <f>IF(AND('Hitos de enfoque priorizado'!C53="No",'Hitos de enfoque priorizado'!F53=""),IF('Hitos de enfoque priorizado'!B53=6,"ERROR 2","N/C"),"CORRECT")</f>
        <v>CORRECT</v>
      </c>
    </row>
    <row r="54" spans="1:33">
      <c r="A54" s="85">
        <f>COUNTIFS('Hitos de enfoque priorizado'!B54,"1",'Hitos de enfoque priorizado'!C54,"Sí")</f>
        <v>0</v>
      </c>
      <c r="B54" s="90">
        <f>COUNTIFS('Hitos de enfoque priorizado'!B54,"2",'Hitos de enfoque priorizado'!C54,"Sí")</f>
        <v>0</v>
      </c>
      <c r="C54" s="86">
        <f>COUNTIFS('Hitos de enfoque priorizado'!B54,"3",'Hitos de enfoque priorizado'!C54,"Sí")</f>
        <v>0</v>
      </c>
      <c r="D54" s="87">
        <f>COUNTIFS('Hitos de enfoque priorizado'!B54,"4",'Hitos de enfoque priorizado'!C54,"Sí")</f>
        <v>0</v>
      </c>
      <c r="E54" s="88">
        <f>COUNTIFS('Hitos de enfoque priorizado'!B54,"5",'Hitos de enfoque priorizado'!C54,"Sí")</f>
        <v>0</v>
      </c>
      <c r="F54" s="89">
        <f>COUNTIFS('Hitos de enfoque priorizado'!B54,"6",'Hitos de enfoque priorizado'!C54,"Sí")</f>
        <v>0</v>
      </c>
      <c r="G54" s="276">
        <f t="shared" si="2"/>
        <v>0</v>
      </c>
      <c r="H54" s="172">
        <f>COUNTIFS('Hitos de enfoque priorizado'!B54,"1",'Hitos de enfoque priorizado'!C54,"N/C")</f>
        <v>0</v>
      </c>
      <c r="I54" s="172">
        <f>COUNTIFS('Hitos de enfoque priorizado'!B54,"2",'Hitos de enfoque priorizado'!C54,"N/C")</f>
        <v>0</v>
      </c>
      <c r="J54" s="172">
        <f>COUNTIFS('Hitos de enfoque priorizado'!B54,"3",'Hitos de enfoque priorizado'!C54,"N/C")</f>
        <v>0</v>
      </c>
      <c r="K54" s="172">
        <f>COUNTIFS('Hitos de enfoque priorizado'!B54,"4",'Hitos de enfoque priorizado'!C54,"N/C")</f>
        <v>0</v>
      </c>
      <c r="L54" s="172">
        <f>COUNTIFS('Hitos de enfoque priorizado'!B54,"5",'Hitos de enfoque priorizado'!C54,"N/C")</f>
        <v>0</v>
      </c>
      <c r="M54" s="172">
        <f>COUNTIFS('Hitos de enfoque priorizado'!B54,"6",'Hitos de enfoque priorizado'!C54,"N/C")</f>
        <v>0</v>
      </c>
      <c r="N54" s="262">
        <f t="shared" si="1"/>
        <v>0</v>
      </c>
      <c r="O54" s="281"/>
      <c r="P54" s="75" t="str">
        <f>IF('Hitos de enfoque priorizado'!$B54=1,'Hitos de enfoque priorizado'!$F54,"")</f>
        <v/>
      </c>
      <c r="Q54" s="75" t="str">
        <f>IF('Hitos de enfoque priorizado'!$B54=2,'Hitos de enfoque priorizado'!$F54,"")</f>
        <v/>
      </c>
      <c r="R54" s="75" t="str">
        <f>IF('Hitos de enfoque priorizado'!$B54=3,'Hitos de enfoque priorizado'!$F54,"")</f>
        <v/>
      </c>
      <c r="S54" s="75" t="str">
        <f>IF('Hitos de enfoque priorizado'!$B54=4,'Hitos de enfoque priorizado'!$F54,"")</f>
        <v/>
      </c>
      <c r="T54" s="75">
        <f>IF('Hitos de enfoque priorizado'!$B54=5,'Hitos de enfoque priorizado'!$F54,"")</f>
        <v>0</v>
      </c>
      <c r="U54" s="76" t="str">
        <f>IF('Hitos de enfoque priorizado'!$B54=6,'Hitos de enfoque priorizado'!$F54,"")</f>
        <v/>
      </c>
      <c r="V54" s="77" t="str">
        <f>IF(AND('Hitos de enfoque priorizado'!C54="Sí",'Hitos de enfoque priorizado'!F54=""),"CORRECT",IF('Hitos de enfoque priorizado'!C54="No","CORRECT",IF('Hitos de enfoque priorizado'!B54=1,"ERROR 1","N/C")))</f>
        <v>N/C</v>
      </c>
      <c r="W54" s="77" t="str">
        <f>IF(AND('Hitos de enfoque priorizado'!C54="Sí",'Hitos de enfoque priorizado'!F54=""),"CORRECT",IF('Hitos de enfoque priorizado'!C54="No","CORRECT",IF('Hitos de enfoque priorizado'!B54=2,"ERROR 1","N/C")))</f>
        <v>N/C</v>
      </c>
      <c r="X54" s="77" t="str">
        <f>IF(AND('Hitos de enfoque priorizado'!C54="Sí",'Hitos de enfoque priorizado'!F54=""),"CORRECT",IF('Hitos de enfoque priorizado'!C54="No","CORRECT",IF('Hitos de enfoque priorizado'!B54=3,"ERROR 1","N/C")))</f>
        <v>N/C</v>
      </c>
      <c r="Y54" s="77" t="str">
        <f>IF(AND('Hitos de enfoque priorizado'!C54="Sí",'Hitos de enfoque priorizado'!F54=""),"CORRECT",IF('Hitos de enfoque priorizado'!C54="No","CORRECT",IF('Hitos de enfoque priorizado'!B54=4,"ERROR 1","N/C")))</f>
        <v>N/C</v>
      </c>
      <c r="Z54" s="77" t="str">
        <f>IF(AND('Hitos de enfoque priorizado'!C54="Sí",'Hitos de enfoque priorizado'!F54=""),"CORRECT",IF('Hitos de enfoque priorizado'!C54="No","CORRECT",IF('Hitos de enfoque priorizado'!B54=5,"ERROR 1","N/C")))</f>
        <v>ERROR 1</v>
      </c>
      <c r="AA54" s="77" t="str">
        <f>IF(AND('Hitos de enfoque priorizado'!C54="Sí",'Hitos de enfoque priorizado'!F54=""),"CORRECT",IF('Hitos de enfoque priorizado'!C54="No","CORRECT",IF('Hitos de enfoque priorizado'!B54=6,"ERROR 1","N/C")))</f>
        <v>N/C</v>
      </c>
      <c r="AB54" s="69" t="str">
        <f>IF(AND('Hitos de enfoque priorizado'!C54="No",'Hitos de enfoque priorizado'!F54=""),IF('Hitos de enfoque priorizado'!B54=1,"ERROR 2","N/C"),"CORRECT")</f>
        <v>CORRECT</v>
      </c>
      <c r="AC54" s="69" t="str">
        <f>IF(AND('Hitos de enfoque priorizado'!C54="No",'Hitos de enfoque priorizado'!F54=""),IF('Hitos de enfoque priorizado'!B54=2,"ERROR 2","N/C"),"CORRECT")</f>
        <v>CORRECT</v>
      </c>
      <c r="AD54" s="69" t="str">
        <f>IF(AND('Hitos de enfoque priorizado'!C54="No",'Hitos de enfoque priorizado'!F54=""),IF('Hitos de enfoque priorizado'!B54=3,"ERROR 2","N/C"),"CORRECT")</f>
        <v>CORRECT</v>
      </c>
      <c r="AE54" s="69" t="str">
        <f>IF(AND('Hitos de enfoque priorizado'!C54="No",'Hitos de enfoque priorizado'!F54=""),IF('Hitos de enfoque priorizado'!B54=4,"ERROR 2","N/C"),"CORRECT")</f>
        <v>CORRECT</v>
      </c>
      <c r="AF54" s="69" t="str">
        <f>IF(AND('Hitos de enfoque priorizado'!C54="No",'Hitos de enfoque priorizado'!F54=""),IF('Hitos de enfoque priorizado'!B54=5,"ERROR 2","N/C"),"CORRECT")</f>
        <v>CORRECT</v>
      </c>
      <c r="AG54" s="78" t="str">
        <f>IF(AND('Hitos de enfoque priorizado'!C54="No",'Hitos de enfoque priorizado'!F54=""),IF('Hitos de enfoque priorizado'!B54=6,"ERROR 2","N/C"),"CORRECT")</f>
        <v>CORRECT</v>
      </c>
    </row>
    <row r="55" spans="1:33">
      <c r="A55" s="85">
        <f>COUNTIFS('Hitos de enfoque priorizado'!B55,"1",'Hitos de enfoque priorizado'!C55,"Sí")</f>
        <v>0</v>
      </c>
      <c r="B55" s="90">
        <f>COUNTIFS('Hitos de enfoque priorizado'!B55,"2",'Hitos de enfoque priorizado'!C55,"Sí")</f>
        <v>0</v>
      </c>
      <c r="C55" s="86">
        <f>COUNTIFS('Hitos de enfoque priorizado'!B55,"3",'Hitos de enfoque priorizado'!C55,"Sí")</f>
        <v>0</v>
      </c>
      <c r="D55" s="87">
        <f>COUNTIFS('Hitos de enfoque priorizado'!B55,"4",'Hitos de enfoque priorizado'!C55,"Sí")</f>
        <v>0</v>
      </c>
      <c r="E55" s="88">
        <f>COUNTIFS('Hitos de enfoque priorizado'!B55,"5",'Hitos de enfoque priorizado'!C55,"Sí")</f>
        <v>0</v>
      </c>
      <c r="F55" s="89">
        <f>COUNTIFS('Hitos de enfoque priorizado'!B55,"6",'Hitos de enfoque priorizado'!C55,"Sí")</f>
        <v>0</v>
      </c>
      <c r="G55" s="276">
        <f t="shared" si="2"/>
        <v>0</v>
      </c>
      <c r="H55" s="172">
        <f>COUNTIFS('Hitos de enfoque priorizado'!B55,"1",'Hitos de enfoque priorizado'!C55,"N/C")</f>
        <v>0</v>
      </c>
      <c r="I55" s="172">
        <f>COUNTIFS('Hitos de enfoque priorizado'!B55,"2",'Hitos de enfoque priorizado'!C55,"N/C")</f>
        <v>0</v>
      </c>
      <c r="J55" s="172">
        <f>COUNTIFS('Hitos de enfoque priorizado'!B55,"3",'Hitos de enfoque priorizado'!C55,"N/C")</f>
        <v>0</v>
      </c>
      <c r="K55" s="172">
        <f>COUNTIFS('Hitos de enfoque priorizado'!B55,"4",'Hitos de enfoque priorizado'!C55,"N/C")</f>
        <v>0</v>
      </c>
      <c r="L55" s="172">
        <f>COUNTIFS('Hitos de enfoque priorizado'!B55,"5",'Hitos de enfoque priorizado'!C55,"N/C")</f>
        <v>0</v>
      </c>
      <c r="M55" s="172">
        <f>COUNTIFS('Hitos de enfoque priorizado'!B55,"6",'Hitos de enfoque priorizado'!C55,"N/C")</f>
        <v>0</v>
      </c>
      <c r="N55" s="262">
        <f t="shared" si="1"/>
        <v>0</v>
      </c>
      <c r="O55" s="281"/>
      <c r="P55" s="75" t="str">
        <f>IF('Hitos de enfoque priorizado'!$B55=1,'Hitos de enfoque priorizado'!$F55,"")</f>
        <v/>
      </c>
      <c r="Q55" s="75" t="str">
        <f>IF('Hitos de enfoque priorizado'!$B55=2,'Hitos de enfoque priorizado'!$F55,"")</f>
        <v/>
      </c>
      <c r="R55" s="75" t="str">
        <f>IF('Hitos de enfoque priorizado'!$B55=3,'Hitos de enfoque priorizado'!$F55,"")</f>
        <v/>
      </c>
      <c r="S55" s="75" t="str">
        <f>IF('Hitos de enfoque priorizado'!$B55=4,'Hitos de enfoque priorizado'!$F55,"")</f>
        <v/>
      </c>
      <c r="T55" s="75">
        <f>IF('Hitos de enfoque priorizado'!$B55=5,'Hitos de enfoque priorizado'!$F55,"")</f>
        <v>0</v>
      </c>
      <c r="U55" s="76" t="str">
        <f>IF('Hitos de enfoque priorizado'!$B55=6,'Hitos de enfoque priorizado'!$F55,"")</f>
        <v/>
      </c>
      <c r="V55" s="77" t="str">
        <f>IF(AND('Hitos de enfoque priorizado'!C55="Sí",'Hitos de enfoque priorizado'!F55=""),"CORRECT",IF('Hitos de enfoque priorizado'!C55="No","CORRECT",IF('Hitos de enfoque priorizado'!B55=1,"ERROR 1","N/C")))</f>
        <v>N/C</v>
      </c>
      <c r="W55" s="77" t="str">
        <f>IF(AND('Hitos de enfoque priorizado'!C55="Sí",'Hitos de enfoque priorizado'!F55=""),"CORRECT",IF('Hitos de enfoque priorizado'!C55="No","CORRECT",IF('Hitos de enfoque priorizado'!B55=2,"ERROR 1","N/C")))</f>
        <v>N/C</v>
      </c>
      <c r="X55" s="77" t="str">
        <f>IF(AND('Hitos de enfoque priorizado'!C55="Sí",'Hitos de enfoque priorizado'!F55=""),"CORRECT",IF('Hitos de enfoque priorizado'!C55="No","CORRECT",IF('Hitos de enfoque priorizado'!B55=3,"ERROR 1","N/C")))</f>
        <v>N/C</v>
      </c>
      <c r="Y55" s="77" t="str">
        <f>IF(AND('Hitos de enfoque priorizado'!C55="Sí",'Hitos de enfoque priorizado'!F55=""),"CORRECT",IF('Hitos de enfoque priorizado'!C55="No","CORRECT",IF('Hitos de enfoque priorizado'!B55=4,"ERROR 1","N/C")))</f>
        <v>N/C</v>
      </c>
      <c r="Z55" s="77" t="str">
        <f>IF(AND('Hitos de enfoque priorizado'!C55="Sí",'Hitos de enfoque priorizado'!F55=""),"CORRECT",IF('Hitos de enfoque priorizado'!C55="No","CORRECT",IF('Hitos de enfoque priorizado'!B55=5,"ERROR 1","N/C")))</f>
        <v>ERROR 1</v>
      </c>
      <c r="AA55" s="77" t="str">
        <f>IF(AND('Hitos de enfoque priorizado'!C55="Sí",'Hitos de enfoque priorizado'!F55=""),"CORRECT",IF('Hitos de enfoque priorizado'!C55="No","CORRECT",IF('Hitos de enfoque priorizado'!B55=6,"ERROR 1","N/C")))</f>
        <v>N/C</v>
      </c>
      <c r="AB55" s="69" t="str">
        <f>IF(AND('Hitos de enfoque priorizado'!C55="No",'Hitos de enfoque priorizado'!F55=""),IF('Hitos de enfoque priorizado'!B55=1,"ERROR 2","N/C"),"CORRECT")</f>
        <v>CORRECT</v>
      </c>
      <c r="AC55" s="69" t="str">
        <f>IF(AND('Hitos de enfoque priorizado'!C55="No",'Hitos de enfoque priorizado'!F55=""),IF('Hitos de enfoque priorizado'!B55=2,"ERROR 2","N/C"),"CORRECT")</f>
        <v>CORRECT</v>
      </c>
      <c r="AD55" s="69" t="str">
        <f>IF(AND('Hitos de enfoque priorizado'!C55="No",'Hitos de enfoque priorizado'!F55=""),IF('Hitos de enfoque priorizado'!B55=3,"ERROR 2","N/C"),"CORRECT")</f>
        <v>CORRECT</v>
      </c>
      <c r="AE55" s="69" t="str">
        <f>IF(AND('Hitos de enfoque priorizado'!C55="No",'Hitos de enfoque priorizado'!F55=""),IF('Hitos de enfoque priorizado'!B55=4,"ERROR 2","N/C"),"CORRECT")</f>
        <v>CORRECT</v>
      </c>
      <c r="AF55" s="69" t="str">
        <f>IF(AND('Hitos de enfoque priorizado'!C55="No",'Hitos de enfoque priorizado'!F55=""),IF('Hitos de enfoque priorizado'!B55=5,"ERROR 2","N/C"),"CORRECT")</f>
        <v>CORRECT</v>
      </c>
      <c r="AG55" s="78" t="str">
        <f>IF(AND('Hitos de enfoque priorizado'!C55="No",'Hitos de enfoque priorizado'!F55=""),IF('Hitos de enfoque priorizado'!B55=6,"ERROR 2","N/C"),"CORRECT")</f>
        <v>CORRECT</v>
      </c>
    </row>
    <row r="56" spans="1:33">
      <c r="A56" s="85">
        <f>COUNTIFS('Hitos de enfoque priorizado'!B56,"1",'Hitos de enfoque priorizado'!C56,"Sí")</f>
        <v>0</v>
      </c>
      <c r="B56" s="90">
        <f>COUNTIFS('Hitos de enfoque priorizado'!B56,"2",'Hitos de enfoque priorizado'!C56,"Sí")</f>
        <v>0</v>
      </c>
      <c r="C56" s="86">
        <f>COUNTIFS('Hitos de enfoque priorizado'!B56,"3",'Hitos de enfoque priorizado'!C56,"Sí")</f>
        <v>0</v>
      </c>
      <c r="D56" s="87">
        <f>COUNTIFS('Hitos de enfoque priorizado'!B56,"4",'Hitos de enfoque priorizado'!C56,"Sí")</f>
        <v>0</v>
      </c>
      <c r="E56" s="88">
        <f>COUNTIFS('Hitos de enfoque priorizado'!B56,"5",'Hitos de enfoque priorizado'!C56,"Sí")</f>
        <v>0</v>
      </c>
      <c r="F56" s="89">
        <f>COUNTIFS('Hitos de enfoque priorizado'!B56,"6",'Hitos de enfoque priorizado'!C56,"Sí")</f>
        <v>0</v>
      </c>
      <c r="G56" s="276">
        <f t="shared" si="2"/>
        <v>0</v>
      </c>
      <c r="H56" s="172">
        <f>COUNTIFS('Hitos de enfoque priorizado'!B56,"1",'Hitos de enfoque priorizado'!C56,"N/C")</f>
        <v>0</v>
      </c>
      <c r="I56" s="172">
        <f>COUNTIFS('Hitos de enfoque priorizado'!B56,"2",'Hitos de enfoque priorizado'!C56,"N/C")</f>
        <v>0</v>
      </c>
      <c r="J56" s="172">
        <f>COUNTIFS('Hitos de enfoque priorizado'!B56,"3",'Hitos de enfoque priorizado'!C56,"N/C")</f>
        <v>0</v>
      </c>
      <c r="K56" s="172">
        <f>COUNTIFS('Hitos de enfoque priorizado'!B56,"4",'Hitos de enfoque priorizado'!C56,"N/C")</f>
        <v>0</v>
      </c>
      <c r="L56" s="172">
        <f>COUNTIFS('Hitos de enfoque priorizado'!B56,"5",'Hitos de enfoque priorizado'!C56,"N/C")</f>
        <v>0</v>
      </c>
      <c r="M56" s="172">
        <f>COUNTIFS('Hitos de enfoque priorizado'!B56,"6",'Hitos de enfoque priorizado'!C56,"N/C")</f>
        <v>0</v>
      </c>
      <c r="N56" s="262">
        <f t="shared" si="1"/>
        <v>0</v>
      </c>
      <c r="O56" s="281"/>
      <c r="P56" s="75" t="str">
        <f>IF('Hitos de enfoque priorizado'!$B56=1,'Hitos de enfoque priorizado'!$F56,"")</f>
        <v/>
      </c>
      <c r="Q56" s="75" t="str">
        <f>IF('Hitos de enfoque priorizado'!$B56=2,'Hitos de enfoque priorizado'!$F56,"")</f>
        <v/>
      </c>
      <c r="R56" s="75" t="str">
        <f>IF('Hitos de enfoque priorizado'!$B56=3,'Hitos de enfoque priorizado'!$F56,"")</f>
        <v/>
      </c>
      <c r="S56" s="75" t="str">
        <f>IF('Hitos de enfoque priorizado'!$B56=4,'Hitos de enfoque priorizado'!$F56,"")</f>
        <v/>
      </c>
      <c r="T56" s="75">
        <f>IF('Hitos de enfoque priorizado'!$B56=5,'Hitos de enfoque priorizado'!$F56,"")</f>
        <v>0</v>
      </c>
      <c r="U56" s="76" t="str">
        <f>IF('Hitos de enfoque priorizado'!$B56=6,'Hitos de enfoque priorizado'!$F56,"")</f>
        <v/>
      </c>
      <c r="V56" s="77" t="str">
        <f>IF(AND('Hitos de enfoque priorizado'!C56="Sí",'Hitos de enfoque priorizado'!F56=""),"CORRECT",IF('Hitos de enfoque priorizado'!C56="No","CORRECT",IF('Hitos de enfoque priorizado'!B56=1,"ERROR 1","N/C")))</f>
        <v>N/C</v>
      </c>
      <c r="W56" s="77" t="str">
        <f>IF(AND('Hitos de enfoque priorizado'!C56="Sí",'Hitos de enfoque priorizado'!F56=""),"CORRECT",IF('Hitos de enfoque priorizado'!C56="No","CORRECT",IF('Hitos de enfoque priorizado'!B56=2,"ERROR 1","N/C")))</f>
        <v>N/C</v>
      </c>
      <c r="X56" s="77" t="str">
        <f>IF(AND('Hitos de enfoque priorizado'!C56="Sí",'Hitos de enfoque priorizado'!F56=""),"CORRECT",IF('Hitos de enfoque priorizado'!C56="No","CORRECT",IF('Hitos de enfoque priorizado'!B56=3,"ERROR 1","N/C")))</f>
        <v>N/C</v>
      </c>
      <c r="Y56" s="77" t="str">
        <f>IF(AND('Hitos de enfoque priorizado'!C56="Sí",'Hitos de enfoque priorizado'!F56=""),"CORRECT",IF('Hitos de enfoque priorizado'!C56="No","CORRECT",IF('Hitos de enfoque priorizado'!B56=4,"ERROR 1","N/C")))</f>
        <v>N/C</v>
      </c>
      <c r="Z56" s="77" t="str">
        <f>IF(AND('Hitos de enfoque priorizado'!C56="Sí",'Hitos de enfoque priorizado'!F56=""),"CORRECT",IF('Hitos de enfoque priorizado'!C56="No","CORRECT",IF('Hitos de enfoque priorizado'!B56=5,"ERROR 1","N/C")))</f>
        <v>ERROR 1</v>
      </c>
      <c r="AA56" s="77" t="str">
        <f>IF(AND('Hitos de enfoque priorizado'!C56="Sí",'Hitos de enfoque priorizado'!F56=""),"CORRECT",IF('Hitos de enfoque priorizado'!C56="No","CORRECT",IF('Hitos de enfoque priorizado'!B56=6,"ERROR 1","N/C")))</f>
        <v>N/C</v>
      </c>
      <c r="AB56" s="69" t="str">
        <f>IF(AND('Hitos de enfoque priorizado'!C56="No",'Hitos de enfoque priorizado'!F56=""),IF('Hitos de enfoque priorizado'!B56=1,"ERROR 2","N/C"),"CORRECT")</f>
        <v>CORRECT</v>
      </c>
      <c r="AC56" s="69" t="str">
        <f>IF(AND('Hitos de enfoque priorizado'!C56="No",'Hitos de enfoque priorizado'!F56=""),IF('Hitos de enfoque priorizado'!B56=2,"ERROR 2","N/C"),"CORRECT")</f>
        <v>CORRECT</v>
      </c>
      <c r="AD56" s="69" t="str">
        <f>IF(AND('Hitos de enfoque priorizado'!C56="No",'Hitos de enfoque priorizado'!F56=""),IF('Hitos de enfoque priorizado'!B56=3,"ERROR 2","N/C"),"CORRECT")</f>
        <v>CORRECT</v>
      </c>
      <c r="AE56" s="69" t="str">
        <f>IF(AND('Hitos de enfoque priorizado'!C56="No",'Hitos de enfoque priorizado'!F56=""),IF('Hitos de enfoque priorizado'!B56=4,"ERROR 2","N/C"),"CORRECT")</f>
        <v>CORRECT</v>
      </c>
      <c r="AF56" s="69" t="str">
        <f>IF(AND('Hitos de enfoque priorizado'!C56="No",'Hitos de enfoque priorizado'!F56=""),IF('Hitos de enfoque priorizado'!B56=5,"ERROR 2","N/C"),"CORRECT")</f>
        <v>CORRECT</v>
      </c>
      <c r="AG56" s="78" t="str">
        <f>IF(AND('Hitos de enfoque priorizado'!C56="No",'Hitos de enfoque priorizado'!F56=""),IF('Hitos de enfoque priorizado'!B56=6,"ERROR 2","N/C"),"CORRECT")</f>
        <v>CORRECT</v>
      </c>
    </row>
    <row r="57" spans="1:33">
      <c r="A57" s="85">
        <f>COUNTIFS('Hitos de enfoque priorizado'!B57,"1",'Hitos de enfoque priorizado'!C57,"Sí")</f>
        <v>0</v>
      </c>
      <c r="B57" s="90">
        <f>COUNTIFS('Hitos de enfoque priorizado'!B57,"2",'Hitos de enfoque priorizado'!C57,"Sí")</f>
        <v>0</v>
      </c>
      <c r="C57" s="86">
        <f>COUNTIFS('Hitos de enfoque priorizado'!B57,"3",'Hitos de enfoque priorizado'!C57,"Sí")</f>
        <v>0</v>
      </c>
      <c r="D57" s="87">
        <f>COUNTIFS('Hitos de enfoque priorizado'!B57,"4",'Hitos de enfoque priorizado'!C57,"Sí")</f>
        <v>0</v>
      </c>
      <c r="E57" s="88">
        <f>COUNTIFS('Hitos de enfoque priorizado'!B57,"5",'Hitos de enfoque priorizado'!C57,"Sí")</f>
        <v>0</v>
      </c>
      <c r="F57" s="89">
        <f>COUNTIFS('Hitos de enfoque priorizado'!B57,"6",'Hitos de enfoque priorizado'!C57,"Sí")</f>
        <v>0</v>
      </c>
      <c r="G57" s="276">
        <f t="shared" si="2"/>
        <v>0</v>
      </c>
      <c r="H57" s="172">
        <f>COUNTIFS('Hitos de enfoque priorizado'!B57,"1",'Hitos de enfoque priorizado'!C57,"N/C")</f>
        <v>0</v>
      </c>
      <c r="I57" s="172">
        <f>COUNTIFS('Hitos de enfoque priorizado'!B57,"2",'Hitos de enfoque priorizado'!C57,"N/C")</f>
        <v>0</v>
      </c>
      <c r="J57" s="172">
        <f>COUNTIFS('Hitos de enfoque priorizado'!B57,"3",'Hitos de enfoque priorizado'!C57,"N/C")</f>
        <v>0</v>
      </c>
      <c r="K57" s="172">
        <f>COUNTIFS('Hitos de enfoque priorizado'!B57,"4",'Hitos de enfoque priorizado'!C57,"N/C")</f>
        <v>0</v>
      </c>
      <c r="L57" s="172">
        <f>COUNTIFS('Hitos de enfoque priorizado'!B57,"5",'Hitos de enfoque priorizado'!C57,"N/C")</f>
        <v>0</v>
      </c>
      <c r="M57" s="172">
        <f>COUNTIFS('Hitos de enfoque priorizado'!B57,"6",'Hitos de enfoque priorizado'!C57,"N/C")</f>
        <v>0</v>
      </c>
      <c r="N57" s="262">
        <f t="shared" si="1"/>
        <v>0</v>
      </c>
      <c r="O57" s="281"/>
      <c r="P57" s="75" t="str">
        <f>IF('Hitos de enfoque priorizado'!$B57=1,'Hitos de enfoque priorizado'!$F57,"")</f>
        <v/>
      </c>
      <c r="Q57" s="75" t="str">
        <f>IF('Hitos de enfoque priorizado'!$B57=2,'Hitos de enfoque priorizado'!$F57,"")</f>
        <v/>
      </c>
      <c r="R57" s="75" t="str">
        <f>IF('Hitos de enfoque priorizado'!$B57=3,'Hitos de enfoque priorizado'!$F57,"")</f>
        <v/>
      </c>
      <c r="S57" s="75" t="str">
        <f>IF('Hitos de enfoque priorizado'!$B57=4,'Hitos de enfoque priorizado'!$F57,"")</f>
        <v/>
      </c>
      <c r="T57" s="75">
        <f>IF('Hitos de enfoque priorizado'!$B57=5,'Hitos de enfoque priorizado'!$F57,"")</f>
        <v>0</v>
      </c>
      <c r="U57" s="76" t="str">
        <f>IF('Hitos de enfoque priorizado'!$B57=6,'Hitos de enfoque priorizado'!$F57,"")</f>
        <v/>
      </c>
      <c r="V57" s="77" t="str">
        <f>IF(AND('Hitos de enfoque priorizado'!C57="Sí",'Hitos de enfoque priorizado'!F57=""),"CORRECT",IF('Hitos de enfoque priorizado'!C57="No","CORRECT",IF('Hitos de enfoque priorizado'!B57=1,"ERROR 1","N/C")))</f>
        <v>N/C</v>
      </c>
      <c r="W57" s="77" t="str">
        <f>IF(AND('Hitos de enfoque priorizado'!C57="Sí",'Hitos de enfoque priorizado'!F57=""),"CORRECT",IF('Hitos de enfoque priorizado'!C57="No","CORRECT",IF('Hitos de enfoque priorizado'!B57=2,"ERROR 1","N/C")))</f>
        <v>N/C</v>
      </c>
      <c r="X57" s="77" t="str">
        <f>IF(AND('Hitos de enfoque priorizado'!C57="Sí",'Hitos de enfoque priorizado'!F57=""),"CORRECT",IF('Hitos de enfoque priorizado'!C57="No","CORRECT",IF('Hitos de enfoque priorizado'!B57=3,"ERROR 1","N/C")))</f>
        <v>N/C</v>
      </c>
      <c r="Y57" s="77" t="str">
        <f>IF(AND('Hitos de enfoque priorizado'!C57="Sí",'Hitos de enfoque priorizado'!F57=""),"CORRECT",IF('Hitos de enfoque priorizado'!C57="No","CORRECT",IF('Hitos de enfoque priorizado'!B57=4,"ERROR 1","N/C")))</f>
        <v>N/C</v>
      </c>
      <c r="Z57" s="77" t="str">
        <f>IF(AND('Hitos de enfoque priorizado'!C57="Sí",'Hitos de enfoque priorizado'!F57=""),"CORRECT",IF('Hitos de enfoque priorizado'!C57="No","CORRECT",IF('Hitos de enfoque priorizado'!B57=5,"ERROR 1","N/C")))</f>
        <v>ERROR 1</v>
      </c>
      <c r="AA57" s="77" t="str">
        <f>IF(AND('Hitos de enfoque priorizado'!C57="Sí",'Hitos de enfoque priorizado'!F57=""),"CORRECT",IF('Hitos de enfoque priorizado'!C57="No","CORRECT",IF('Hitos de enfoque priorizado'!B57=6,"ERROR 1","N/C")))</f>
        <v>N/C</v>
      </c>
      <c r="AB57" s="69" t="str">
        <f>IF(AND('Hitos de enfoque priorizado'!C57="No",'Hitos de enfoque priorizado'!F57=""),IF('Hitos de enfoque priorizado'!B57=1,"ERROR 2","N/C"),"CORRECT")</f>
        <v>CORRECT</v>
      </c>
      <c r="AC57" s="69" t="str">
        <f>IF(AND('Hitos de enfoque priorizado'!C57="No",'Hitos de enfoque priorizado'!F57=""),IF('Hitos de enfoque priorizado'!B57=2,"ERROR 2","N/C"),"CORRECT")</f>
        <v>CORRECT</v>
      </c>
      <c r="AD57" s="69" t="str">
        <f>IF(AND('Hitos de enfoque priorizado'!C57="No",'Hitos de enfoque priorizado'!F57=""),IF('Hitos de enfoque priorizado'!B57=3,"ERROR 2","N/C"),"CORRECT")</f>
        <v>CORRECT</v>
      </c>
      <c r="AE57" s="69" t="str">
        <f>IF(AND('Hitos de enfoque priorizado'!C57="No",'Hitos de enfoque priorizado'!F57=""),IF('Hitos de enfoque priorizado'!B57=4,"ERROR 2","N/C"),"CORRECT")</f>
        <v>CORRECT</v>
      </c>
      <c r="AF57" s="69" t="str">
        <f>IF(AND('Hitos de enfoque priorizado'!C57="No",'Hitos de enfoque priorizado'!F57=""),IF('Hitos de enfoque priorizado'!B57=5,"ERROR 2","N/C"),"CORRECT")</f>
        <v>CORRECT</v>
      </c>
      <c r="AG57" s="78" t="str">
        <f>IF(AND('Hitos de enfoque priorizado'!C57="No",'Hitos de enfoque priorizado'!F57=""),IF('Hitos de enfoque priorizado'!B57=6,"ERROR 2","N/C"),"CORRECT")</f>
        <v>CORRECT</v>
      </c>
    </row>
    <row r="58" spans="1:33">
      <c r="A58" s="85">
        <f>COUNTIFS('Hitos de enfoque priorizado'!B58,"1",'Hitos de enfoque priorizado'!C58,"Sí")</f>
        <v>0</v>
      </c>
      <c r="B58" s="90">
        <f>COUNTIFS('Hitos de enfoque priorizado'!B58,"2",'Hitos de enfoque priorizado'!C58,"Sí")</f>
        <v>0</v>
      </c>
      <c r="C58" s="86">
        <f>COUNTIFS('Hitos de enfoque priorizado'!B58,"3",'Hitos de enfoque priorizado'!C58,"Sí")</f>
        <v>0</v>
      </c>
      <c r="D58" s="87">
        <f>COUNTIFS('Hitos de enfoque priorizado'!B58,"4",'Hitos de enfoque priorizado'!C58,"Sí")</f>
        <v>0</v>
      </c>
      <c r="E58" s="88">
        <f>COUNTIFS('Hitos de enfoque priorizado'!B58,"5",'Hitos de enfoque priorizado'!C58,"Sí")</f>
        <v>0</v>
      </c>
      <c r="F58" s="89">
        <f>COUNTIFS('Hitos de enfoque priorizado'!B58,"6",'Hitos de enfoque priorizado'!C58,"Sí")</f>
        <v>0</v>
      </c>
      <c r="G58" s="276">
        <f t="shared" si="2"/>
        <v>0</v>
      </c>
      <c r="H58" s="172">
        <f>COUNTIFS('Hitos de enfoque priorizado'!B58,"1",'Hitos de enfoque priorizado'!C58,"N/C")</f>
        <v>0</v>
      </c>
      <c r="I58" s="172">
        <f>COUNTIFS('Hitos de enfoque priorizado'!B58,"2",'Hitos de enfoque priorizado'!C58,"N/C")</f>
        <v>0</v>
      </c>
      <c r="J58" s="172">
        <f>COUNTIFS('Hitos de enfoque priorizado'!B58,"3",'Hitos de enfoque priorizado'!C58,"N/C")</f>
        <v>0</v>
      </c>
      <c r="K58" s="172">
        <f>COUNTIFS('Hitos de enfoque priorizado'!B58,"4",'Hitos de enfoque priorizado'!C58,"N/C")</f>
        <v>0</v>
      </c>
      <c r="L58" s="172">
        <f>COUNTIFS('Hitos de enfoque priorizado'!B58,"5",'Hitos de enfoque priorizado'!C58,"N/C")</f>
        <v>0</v>
      </c>
      <c r="M58" s="172">
        <f>COUNTIFS('Hitos de enfoque priorizado'!B58,"6",'Hitos de enfoque priorizado'!C58,"N/C")</f>
        <v>0</v>
      </c>
      <c r="N58" s="262">
        <f t="shared" si="1"/>
        <v>0</v>
      </c>
      <c r="O58" s="281"/>
      <c r="P58" s="75" t="str">
        <f>IF('Hitos de enfoque priorizado'!$B58=1,'Hitos de enfoque priorizado'!$F58,"")</f>
        <v/>
      </c>
      <c r="Q58" s="75" t="str">
        <f>IF('Hitos de enfoque priorizado'!$B58=2,'Hitos de enfoque priorizado'!$F58,"")</f>
        <v/>
      </c>
      <c r="R58" s="75" t="str">
        <f>IF('Hitos de enfoque priorizado'!$B58=3,'Hitos de enfoque priorizado'!$F58,"")</f>
        <v/>
      </c>
      <c r="S58" s="75" t="str">
        <f>IF('Hitos de enfoque priorizado'!$B58=4,'Hitos de enfoque priorizado'!$F58,"")</f>
        <v/>
      </c>
      <c r="T58" s="75">
        <f>IF('Hitos de enfoque priorizado'!$B58=5,'Hitos de enfoque priorizado'!$F58,"")</f>
        <v>0</v>
      </c>
      <c r="U58" s="76" t="str">
        <f>IF('Hitos de enfoque priorizado'!$B58=6,'Hitos de enfoque priorizado'!$F58,"")</f>
        <v/>
      </c>
      <c r="V58" s="77" t="str">
        <f>IF(AND('Hitos de enfoque priorizado'!C58="Sí",'Hitos de enfoque priorizado'!F58=""),"CORRECT",IF('Hitos de enfoque priorizado'!C58="No","CORRECT",IF('Hitos de enfoque priorizado'!B58=1,"ERROR 1","N/C")))</f>
        <v>N/C</v>
      </c>
      <c r="W58" s="77" t="str">
        <f>IF(AND('Hitos de enfoque priorizado'!C58="Sí",'Hitos de enfoque priorizado'!F58=""),"CORRECT",IF('Hitos de enfoque priorizado'!C58="No","CORRECT",IF('Hitos de enfoque priorizado'!B58=2,"ERROR 1","N/C")))</f>
        <v>N/C</v>
      </c>
      <c r="X58" s="77" t="str">
        <f>IF(AND('Hitos de enfoque priorizado'!C58="Sí",'Hitos de enfoque priorizado'!F58=""),"CORRECT",IF('Hitos de enfoque priorizado'!C58="No","CORRECT",IF('Hitos de enfoque priorizado'!B58=3,"ERROR 1","N/C")))</f>
        <v>N/C</v>
      </c>
      <c r="Y58" s="77" t="str">
        <f>IF(AND('Hitos de enfoque priorizado'!C58="Sí",'Hitos de enfoque priorizado'!F58=""),"CORRECT",IF('Hitos de enfoque priorizado'!C58="No","CORRECT",IF('Hitos de enfoque priorizado'!B58=4,"ERROR 1","N/C")))</f>
        <v>N/C</v>
      </c>
      <c r="Z58" s="77" t="str">
        <f>IF(AND('Hitos de enfoque priorizado'!C58="Sí",'Hitos de enfoque priorizado'!F58=""),"CORRECT",IF('Hitos de enfoque priorizado'!C58="No","CORRECT",IF('Hitos de enfoque priorizado'!B58=5,"ERROR 1","N/C")))</f>
        <v>ERROR 1</v>
      </c>
      <c r="AA58" s="77" t="str">
        <f>IF(AND('Hitos de enfoque priorizado'!C58="Sí",'Hitos de enfoque priorizado'!F58=""),"CORRECT",IF('Hitos de enfoque priorizado'!C58="No","CORRECT",IF('Hitos de enfoque priorizado'!B58=6,"ERROR 1","N/C")))</f>
        <v>N/C</v>
      </c>
      <c r="AB58" s="69" t="str">
        <f>IF(AND('Hitos de enfoque priorizado'!C58="No",'Hitos de enfoque priorizado'!F58=""),IF('Hitos de enfoque priorizado'!B58=1,"ERROR 2","N/C"),"CORRECT")</f>
        <v>CORRECT</v>
      </c>
      <c r="AC58" s="69" t="str">
        <f>IF(AND('Hitos de enfoque priorizado'!C58="No",'Hitos de enfoque priorizado'!F58=""),IF('Hitos de enfoque priorizado'!B58=2,"ERROR 2","N/C"),"CORRECT")</f>
        <v>CORRECT</v>
      </c>
      <c r="AD58" s="69" t="str">
        <f>IF(AND('Hitos de enfoque priorizado'!C58="No",'Hitos de enfoque priorizado'!F58=""),IF('Hitos de enfoque priorizado'!B58=3,"ERROR 2","N/C"),"CORRECT")</f>
        <v>CORRECT</v>
      </c>
      <c r="AE58" s="69" t="str">
        <f>IF(AND('Hitos de enfoque priorizado'!C58="No",'Hitos de enfoque priorizado'!F58=""),IF('Hitos de enfoque priorizado'!B58=4,"ERROR 2","N/C"),"CORRECT")</f>
        <v>CORRECT</v>
      </c>
      <c r="AF58" s="69" t="str">
        <f>IF(AND('Hitos de enfoque priorizado'!C58="No",'Hitos de enfoque priorizado'!F58=""),IF('Hitos de enfoque priorizado'!B58=5,"ERROR 2","N/C"),"CORRECT")</f>
        <v>CORRECT</v>
      </c>
      <c r="AG58" s="78" t="str">
        <f>IF(AND('Hitos de enfoque priorizado'!C58="No",'Hitos de enfoque priorizado'!F58=""),IF('Hitos de enfoque priorizado'!B58=6,"ERROR 2","N/C"),"CORRECT")</f>
        <v>CORRECT</v>
      </c>
    </row>
    <row r="59" spans="1:33">
      <c r="A59" s="85">
        <f>COUNTIFS('Hitos de enfoque priorizado'!B59,"1",'Hitos de enfoque priorizado'!C59,"Sí")</f>
        <v>0</v>
      </c>
      <c r="B59" s="90">
        <f>COUNTIFS('Hitos de enfoque priorizado'!B59,"2",'Hitos de enfoque priorizado'!C59,"Sí")</f>
        <v>0</v>
      </c>
      <c r="C59" s="86">
        <f>COUNTIFS('Hitos de enfoque priorizado'!B59,"3",'Hitos de enfoque priorizado'!C59,"Sí")</f>
        <v>0</v>
      </c>
      <c r="D59" s="87">
        <f>COUNTIFS('Hitos de enfoque priorizado'!B59,"4",'Hitos de enfoque priorizado'!C59,"Sí")</f>
        <v>0</v>
      </c>
      <c r="E59" s="88">
        <f>COUNTIFS('Hitos de enfoque priorizado'!B59,"5",'Hitos de enfoque priorizado'!C59,"Sí")</f>
        <v>0</v>
      </c>
      <c r="F59" s="89">
        <f>COUNTIFS('Hitos de enfoque priorizado'!B59,"6",'Hitos de enfoque priorizado'!C59,"Sí")</f>
        <v>0</v>
      </c>
      <c r="G59" s="276">
        <f t="shared" si="2"/>
        <v>0</v>
      </c>
      <c r="H59" s="172">
        <f>COUNTIFS('Hitos de enfoque priorizado'!B59,"1",'Hitos de enfoque priorizado'!C59,"N/C")</f>
        <v>0</v>
      </c>
      <c r="I59" s="172">
        <f>COUNTIFS('Hitos de enfoque priorizado'!B59,"2",'Hitos de enfoque priorizado'!C59,"N/C")</f>
        <v>0</v>
      </c>
      <c r="J59" s="172">
        <f>COUNTIFS('Hitos de enfoque priorizado'!B59,"3",'Hitos de enfoque priorizado'!C59,"N/C")</f>
        <v>0</v>
      </c>
      <c r="K59" s="172">
        <f>COUNTIFS('Hitos de enfoque priorizado'!B59,"4",'Hitos de enfoque priorizado'!C59,"N/C")</f>
        <v>0</v>
      </c>
      <c r="L59" s="172">
        <f>COUNTIFS('Hitos de enfoque priorizado'!B59,"5",'Hitos de enfoque priorizado'!C59,"N/C")</f>
        <v>0</v>
      </c>
      <c r="M59" s="172">
        <f>COUNTIFS('Hitos de enfoque priorizado'!B59,"6",'Hitos de enfoque priorizado'!C59,"N/C")</f>
        <v>0</v>
      </c>
      <c r="N59" s="262">
        <f t="shared" si="1"/>
        <v>0</v>
      </c>
      <c r="O59" s="281"/>
      <c r="P59" s="75" t="str">
        <f>IF('Hitos de enfoque priorizado'!$B59=1,'Hitos de enfoque priorizado'!$F59,"")</f>
        <v/>
      </c>
      <c r="Q59" s="75" t="str">
        <f>IF('Hitos de enfoque priorizado'!$B59=2,'Hitos de enfoque priorizado'!$F59,"")</f>
        <v/>
      </c>
      <c r="R59" s="75" t="str">
        <f>IF('Hitos de enfoque priorizado'!$B59=3,'Hitos de enfoque priorizado'!$F59,"")</f>
        <v/>
      </c>
      <c r="S59" s="75" t="str">
        <f>IF('Hitos de enfoque priorizado'!$B59=4,'Hitos de enfoque priorizado'!$F59,"")</f>
        <v/>
      </c>
      <c r="T59" s="75">
        <f>IF('Hitos de enfoque priorizado'!$B59=5,'Hitos de enfoque priorizado'!$F59,"")</f>
        <v>0</v>
      </c>
      <c r="U59" s="76" t="str">
        <f>IF('Hitos de enfoque priorizado'!$B59=6,'Hitos de enfoque priorizado'!$F59,"")</f>
        <v/>
      </c>
      <c r="V59" s="77" t="str">
        <f>IF(AND('Hitos de enfoque priorizado'!C59="Sí",'Hitos de enfoque priorizado'!F59=""),"CORRECT",IF('Hitos de enfoque priorizado'!C59="No","CORRECT",IF('Hitos de enfoque priorizado'!B59=1,"ERROR 1","N/C")))</f>
        <v>N/C</v>
      </c>
      <c r="W59" s="77" t="str">
        <f>IF(AND('Hitos de enfoque priorizado'!C59="Sí",'Hitos de enfoque priorizado'!F59=""),"CORRECT",IF('Hitos de enfoque priorizado'!C59="No","CORRECT",IF('Hitos de enfoque priorizado'!B59=2,"ERROR 1","N/C")))</f>
        <v>N/C</v>
      </c>
      <c r="X59" s="77" t="str">
        <f>IF(AND('Hitos de enfoque priorizado'!C59="Sí",'Hitos de enfoque priorizado'!F59=""),"CORRECT",IF('Hitos de enfoque priorizado'!C59="No","CORRECT",IF('Hitos de enfoque priorizado'!B59=3,"ERROR 1","N/C")))</f>
        <v>N/C</v>
      </c>
      <c r="Y59" s="77" t="str">
        <f>IF(AND('Hitos de enfoque priorizado'!C59="Sí",'Hitos de enfoque priorizado'!F59=""),"CORRECT",IF('Hitos de enfoque priorizado'!C59="No","CORRECT",IF('Hitos de enfoque priorizado'!B59=4,"ERROR 1","N/C")))</f>
        <v>N/C</v>
      </c>
      <c r="Z59" s="77" t="str">
        <f>IF(AND('Hitos de enfoque priorizado'!C59="Sí",'Hitos de enfoque priorizado'!F59=""),"CORRECT",IF('Hitos de enfoque priorizado'!C59="No","CORRECT",IF('Hitos de enfoque priorizado'!B59=5,"ERROR 1","N/C")))</f>
        <v>ERROR 1</v>
      </c>
      <c r="AA59" s="77" t="str">
        <f>IF(AND('Hitos de enfoque priorizado'!C59="Sí",'Hitos de enfoque priorizado'!F59=""),"CORRECT",IF('Hitos de enfoque priorizado'!C59="No","CORRECT",IF('Hitos de enfoque priorizado'!B59=6,"ERROR 1","N/C")))</f>
        <v>N/C</v>
      </c>
      <c r="AB59" s="69" t="str">
        <f>IF(AND('Hitos de enfoque priorizado'!C59="No",'Hitos de enfoque priorizado'!F59=""),IF('Hitos de enfoque priorizado'!B59=1,"ERROR 2","N/C"),"CORRECT")</f>
        <v>CORRECT</v>
      </c>
      <c r="AC59" s="69" t="str">
        <f>IF(AND('Hitos de enfoque priorizado'!C59="No",'Hitos de enfoque priorizado'!F59=""),IF('Hitos de enfoque priorizado'!B59=2,"ERROR 2","N/C"),"CORRECT")</f>
        <v>CORRECT</v>
      </c>
      <c r="AD59" s="69" t="str">
        <f>IF(AND('Hitos de enfoque priorizado'!C59="No",'Hitos de enfoque priorizado'!F59=""),IF('Hitos de enfoque priorizado'!B59=3,"ERROR 2","N/C"),"CORRECT")</f>
        <v>CORRECT</v>
      </c>
      <c r="AE59" s="69" t="str">
        <f>IF(AND('Hitos de enfoque priorizado'!C59="No",'Hitos de enfoque priorizado'!F59=""),IF('Hitos de enfoque priorizado'!B59=4,"ERROR 2","N/C"),"CORRECT")</f>
        <v>CORRECT</v>
      </c>
      <c r="AF59" s="69" t="str">
        <f>IF(AND('Hitos de enfoque priorizado'!C59="No",'Hitos de enfoque priorizado'!F59=""),IF('Hitos de enfoque priorizado'!B59=5,"ERROR 2","N/C"),"CORRECT")</f>
        <v>CORRECT</v>
      </c>
      <c r="AG59" s="78" t="str">
        <f>IF(AND('Hitos de enfoque priorizado'!C59="No",'Hitos de enfoque priorizado'!F59=""),IF('Hitos de enfoque priorizado'!B59=6,"ERROR 2","N/C"),"CORRECT")</f>
        <v>CORRECT</v>
      </c>
    </row>
    <row r="60" spans="1:33">
      <c r="A60" s="85">
        <f>COUNTIFS('Hitos de enfoque priorizado'!B60,"1",'Hitos de enfoque priorizado'!C60,"Sí")</f>
        <v>0</v>
      </c>
      <c r="B60" s="90">
        <f>COUNTIFS('Hitos de enfoque priorizado'!B60,"2",'Hitos de enfoque priorizado'!C60,"Sí")</f>
        <v>0</v>
      </c>
      <c r="C60" s="86">
        <f>COUNTIFS('Hitos de enfoque priorizado'!B60,"3",'Hitos de enfoque priorizado'!C60,"Sí")</f>
        <v>0</v>
      </c>
      <c r="D60" s="87">
        <f>COUNTIFS('Hitos de enfoque priorizado'!B60,"4",'Hitos de enfoque priorizado'!C60,"Sí")</f>
        <v>0</v>
      </c>
      <c r="E60" s="88">
        <f>COUNTIFS('Hitos de enfoque priorizado'!B60,"5",'Hitos de enfoque priorizado'!C60,"Sí")</f>
        <v>0</v>
      </c>
      <c r="F60" s="89">
        <f>COUNTIFS('Hitos de enfoque priorizado'!B60,"6",'Hitos de enfoque priorizado'!C60,"Sí")</f>
        <v>0</v>
      </c>
      <c r="G60" s="276">
        <f t="shared" si="2"/>
        <v>0</v>
      </c>
      <c r="H60" s="172">
        <f>COUNTIFS('Hitos de enfoque priorizado'!B60,"1",'Hitos de enfoque priorizado'!C60,"N/C")</f>
        <v>0</v>
      </c>
      <c r="I60" s="172">
        <f>COUNTIFS('Hitos de enfoque priorizado'!B60,"2",'Hitos de enfoque priorizado'!C60,"N/C")</f>
        <v>0</v>
      </c>
      <c r="J60" s="172">
        <f>COUNTIFS('Hitos de enfoque priorizado'!B60,"3",'Hitos de enfoque priorizado'!C60,"N/C")</f>
        <v>0</v>
      </c>
      <c r="K60" s="172">
        <f>COUNTIFS('Hitos de enfoque priorizado'!B60,"4",'Hitos de enfoque priorizado'!C60,"N/C")</f>
        <v>0</v>
      </c>
      <c r="L60" s="172">
        <f>COUNTIFS('Hitos de enfoque priorizado'!B60,"5",'Hitos de enfoque priorizado'!C60,"N/C")</f>
        <v>0</v>
      </c>
      <c r="M60" s="172">
        <f>COUNTIFS('Hitos de enfoque priorizado'!B60,"6",'Hitos de enfoque priorizado'!C60,"N/C")</f>
        <v>0</v>
      </c>
      <c r="N60" s="262">
        <f t="shared" si="1"/>
        <v>0</v>
      </c>
      <c r="O60" s="281"/>
      <c r="P60" s="75" t="str">
        <f>IF('Hitos de enfoque priorizado'!$B60=1,'Hitos de enfoque priorizado'!$F60,"")</f>
        <v/>
      </c>
      <c r="Q60" s="75" t="str">
        <f>IF('Hitos de enfoque priorizado'!$B60=2,'Hitos de enfoque priorizado'!$F60,"")</f>
        <v/>
      </c>
      <c r="R60" s="75" t="str">
        <f>IF('Hitos de enfoque priorizado'!$B60=3,'Hitos de enfoque priorizado'!$F60,"")</f>
        <v/>
      </c>
      <c r="S60" s="75" t="str">
        <f>IF('Hitos de enfoque priorizado'!$B60=4,'Hitos de enfoque priorizado'!$F60,"")</f>
        <v/>
      </c>
      <c r="T60" s="75">
        <f>IF('Hitos de enfoque priorizado'!$B60=5,'Hitos de enfoque priorizado'!$F60,"")</f>
        <v>0</v>
      </c>
      <c r="U60" s="76" t="str">
        <f>IF('Hitos de enfoque priorizado'!$B60=6,'Hitos de enfoque priorizado'!$F60,"")</f>
        <v/>
      </c>
      <c r="V60" s="77" t="str">
        <f>IF(AND('Hitos de enfoque priorizado'!C60="Sí",'Hitos de enfoque priorizado'!F60=""),"CORRECT",IF('Hitos de enfoque priorizado'!C60="No","CORRECT",IF('Hitos de enfoque priorizado'!B60=1,"ERROR 1","N/C")))</f>
        <v>N/C</v>
      </c>
      <c r="W60" s="77" t="str">
        <f>IF(AND('Hitos de enfoque priorizado'!C60="Sí",'Hitos de enfoque priorizado'!F60=""),"CORRECT",IF('Hitos de enfoque priorizado'!C60="No","CORRECT",IF('Hitos de enfoque priorizado'!B60=2,"ERROR 1","N/C")))</f>
        <v>N/C</v>
      </c>
      <c r="X60" s="77" t="str">
        <f>IF(AND('Hitos de enfoque priorizado'!C60="Sí",'Hitos de enfoque priorizado'!F60=""),"CORRECT",IF('Hitos de enfoque priorizado'!C60="No","CORRECT",IF('Hitos de enfoque priorizado'!B60=3,"ERROR 1","N/C")))</f>
        <v>N/C</v>
      </c>
      <c r="Y60" s="77" t="str">
        <f>IF(AND('Hitos de enfoque priorizado'!C60="Sí",'Hitos de enfoque priorizado'!F60=""),"CORRECT",IF('Hitos de enfoque priorizado'!C60="No","CORRECT",IF('Hitos de enfoque priorizado'!B60=4,"ERROR 1","N/C")))</f>
        <v>N/C</v>
      </c>
      <c r="Z60" s="77" t="str">
        <f>IF(AND('Hitos de enfoque priorizado'!C60="Sí",'Hitos de enfoque priorizado'!F60=""),"CORRECT",IF('Hitos de enfoque priorizado'!C60="No","CORRECT",IF('Hitos de enfoque priorizado'!B60=5,"ERROR 1","N/C")))</f>
        <v>ERROR 1</v>
      </c>
      <c r="AA60" s="77" t="str">
        <f>IF(AND('Hitos de enfoque priorizado'!C60="Sí",'Hitos de enfoque priorizado'!F60=""),"CORRECT",IF('Hitos de enfoque priorizado'!C60="No","CORRECT",IF('Hitos de enfoque priorizado'!B60=6,"ERROR 1","N/C")))</f>
        <v>N/C</v>
      </c>
      <c r="AB60" s="69" t="str">
        <f>IF(AND('Hitos de enfoque priorizado'!C60="No",'Hitos de enfoque priorizado'!F60=""),IF('Hitos de enfoque priorizado'!B60=1,"ERROR 2","N/C"),"CORRECT")</f>
        <v>CORRECT</v>
      </c>
      <c r="AC60" s="69" t="str">
        <f>IF(AND('Hitos de enfoque priorizado'!C60="No",'Hitos de enfoque priorizado'!F60=""),IF('Hitos de enfoque priorizado'!B60=2,"ERROR 2","N/C"),"CORRECT")</f>
        <v>CORRECT</v>
      </c>
      <c r="AD60" s="69" t="str">
        <f>IF(AND('Hitos de enfoque priorizado'!C60="No",'Hitos de enfoque priorizado'!F60=""),IF('Hitos de enfoque priorizado'!B60=3,"ERROR 2","N/C"),"CORRECT")</f>
        <v>CORRECT</v>
      </c>
      <c r="AE60" s="69" t="str">
        <f>IF(AND('Hitos de enfoque priorizado'!C60="No",'Hitos de enfoque priorizado'!F60=""),IF('Hitos de enfoque priorizado'!B60=4,"ERROR 2","N/C"),"CORRECT")</f>
        <v>CORRECT</v>
      </c>
      <c r="AF60" s="69" t="str">
        <f>IF(AND('Hitos de enfoque priorizado'!C60="No",'Hitos de enfoque priorizado'!F60=""),IF('Hitos de enfoque priorizado'!B60=5,"ERROR 2","N/C"),"CORRECT")</f>
        <v>CORRECT</v>
      </c>
      <c r="AG60" s="78" t="str">
        <f>IF(AND('Hitos de enfoque priorizado'!C60="No",'Hitos de enfoque priorizado'!F60=""),IF('Hitos de enfoque priorizado'!B60=6,"ERROR 2","N/C"),"CORRECT")</f>
        <v>CORRECT</v>
      </c>
    </row>
    <row r="61" spans="1:33">
      <c r="A61" s="85">
        <f>COUNTIFS('Hitos de enfoque priorizado'!B61,"1",'Hitos de enfoque priorizado'!C61,"Sí")</f>
        <v>0</v>
      </c>
      <c r="B61" s="90">
        <f>COUNTIFS('Hitos de enfoque priorizado'!B61,"2",'Hitos de enfoque priorizado'!C61,"Sí")</f>
        <v>0</v>
      </c>
      <c r="C61" s="86">
        <f>COUNTIFS('Hitos de enfoque priorizado'!B61,"3",'Hitos de enfoque priorizado'!C61,"Sí")</f>
        <v>0</v>
      </c>
      <c r="D61" s="87">
        <f>COUNTIFS('Hitos de enfoque priorizado'!B61,"4",'Hitos de enfoque priorizado'!C61,"Sí")</f>
        <v>0</v>
      </c>
      <c r="E61" s="88">
        <f>COUNTIFS('Hitos de enfoque priorizado'!B61,"5",'Hitos de enfoque priorizado'!C61,"Sí")</f>
        <v>0</v>
      </c>
      <c r="F61" s="89">
        <f>COUNTIFS('Hitos de enfoque priorizado'!B61,"6",'Hitos de enfoque priorizado'!C61,"Sí")</f>
        <v>0</v>
      </c>
      <c r="G61" s="276">
        <f t="shared" si="2"/>
        <v>0</v>
      </c>
      <c r="H61" s="172">
        <f>COUNTIFS('Hitos de enfoque priorizado'!B61,"1",'Hitos de enfoque priorizado'!C61,"N/C")</f>
        <v>0</v>
      </c>
      <c r="I61" s="172">
        <f>COUNTIFS('Hitos de enfoque priorizado'!B61,"2",'Hitos de enfoque priorizado'!C61,"N/C")</f>
        <v>0</v>
      </c>
      <c r="J61" s="172">
        <f>COUNTIFS('Hitos de enfoque priorizado'!B61,"3",'Hitos de enfoque priorizado'!C61,"N/C")</f>
        <v>0</v>
      </c>
      <c r="K61" s="172">
        <f>COUNTIFS('Hitos de enfoque priorizado'!B61,"4",'Hitos de enfoque priorizado'!C61,"N/C")</f>
        <v>0</v>
      </c>
      <c r="L61" s="172">
        <f>COUNTIFS('Hitos de enfoque priorizado'!B61,"5",'Hitos de enfoque priorizado'!C61,"N/C")</f>
        <v>0</v>
      </c>
      <c r="M61" s="172">
        <f>COUNTIFS('Hitos de enfoque priorizado'!B61,"6",'Hitos de enfoque priorizado'!C61,"N/C")</f>
        <v>0</v>
      </c>
      <c r="N61" s="262">
        <f t="shared" si="1"/>
        <v>0</v>
      </c>
      <c r="O61" s="281"/>
      <c r="P61" s="75" t="str">
        <f>IF('Hitos de enfoque priorizado'!$B61=1,'Hitos de enfoque priorizado'!$F61,"")</f>
        <v/>
      </c>
      <c r="Q61" s="75" t="str">
        <f>IF('Hitos de enfoque priorizado'!$B61=2,'Hitos de enfoque priorizado'!$F61,"")</f>
        <v/>
      </c>
      <c r="R61" s="75" t="str">
        <f>IF('Hitos de enfoque priorizado'!$B61=3,'Hitos de enfoque priorizado'!$F61,"")</f>
        <v/>
      </c>
      <c r="S61" s="75" t="str">
        <f>IF('Hitos de enfoque priorizado'!$B61=4,'Hitos de enfoque priorizado'!$F61,"")</f>
        <v/>
      </c>
      <c r="T61" s="75">
        <f>IF('Hitos de enfoque priorizado'!$B61=5,'Hitos de enfoque priorizado'!$F61,"")</f>
        <v>0</v>
      </c>
      <c r="U61" s="76" t="str">
        <f>IF('Hitos de enfoque priorizado'!$B61=6,'Hitos de enfoque priorizado'!$F61,"")</f>
        <v/>
      </c>
      <c r="V61" s="77" t="str">
        <f>IF(AND('Hitos de enfoque priorizado'!C61="Sí",'Hitos de enfoque priorizado'!F61=""),"CORRECT",IF('Hitos de enfoque priorizado'!C61="No","CORRECT",IF('Hitos de enfoque priorizado'!B61=1,"ERROR 1","N/C")))</f>
        <v>N/C</v>
      </c>
      <c r="W61" s="77" t="str">
        <f>IF(AND('Hitos de enfoque priorizado'!C61="Sí",'Hitos de enfoque priorizado'!F61=""),"CORRECT",IF('Hitos de enfoque priorizado'!C61="No","CORRECT",IF('Hitos de enfoque priorizado'!B61=2,"ERROR 1","N/C")))</f>
        <v>N/C</v>
      </c>
      <c r="X61" s="77" t="str">
        <f>IF(AND('Hitos de enfoque priorizado'!C61="Sí",'Hitos de enfoque priorizado'!F61=""),"CORRECT",IF('Hitos de enfoque priorizado'!C61="No","CORRECT",IF('Hitos de enfoque priorizado'!B61=3,"ERROR 1","N/C")))</f>
        <v>N/C</v>
      </c>
      <c r="Y61" s="77" t="str">
        <f>IF(AND('Hitos de enfoque priorizado'!C61="Sí",'Hitos de enfoque priorizado'!F61=""),"CORRECT",IF('Hitos de enfoque priorizado'!C61="No","CORRECT",IF('Hitos de enfoque priorizado'!B61=4,"ERROR 1","N/C")))</f>
        <v>N/C</v>
      </c>
      <c r="Z61" s="77" t="str">
        <f>IF(AND('Hitos de enfoque priorizado'!C61="Sí",'Hitos de enfoque priorizado'!F61=""),"CORRECT",IF('Hitos de enfoque priorizado'!C61="No","CORRECT",IF('Hitos de enfoque priorizado'!B61=5,"ERROR 1","N/C")))</f>
        <v>ERROR 1</v>
      </c>
      <c r="AA61" s="77" t="str">
        <f>IF(AND('Hitos de enfoque priorizado'!C61="Sí",'Hitos de enfoque priorizado'!F61=""),"CORRECT",IF('Hitos de enfoque priorizado'!C61="No","CORRECT",IF('Hitos de enfoque priorizado'!B61=6,"ERROR 1","N/C")))</f>
        <v>N/C</v>
      </c>
      <c r="AB61" s="69" t="str">
        <f>IF(AND('Hitos de enfoque priorizado'!C61="No",'Hitos de enfoque priorizado'!F61=""),IF('Hitos de enfoque priorizado'!B61=1,"ERROR 2","N/C"),"CORRECT")</f>
        <v>CORRECT</v>
      </c>
      <c r="AC61" s="69" t="str">
        <f>IF(AND('Hitos de enfoque priorizado'!C61="No",'Hitos de enfoque priorizado'!F61=""),IF('Hitos de enfoque priorizado'!B61=2,"ERROR 2","N/C"),"CORRECT")</f>
        <v>CORRECT</v>
      </c>
      <c r="AD61" s="69" t="str">
        <f>IF(AND('Hitos de enfoque priorizado'!C61="No",'Hitos de enfoque priorizado'!F61=""),IF('Hitos de enfoque priorizado'!B61=3,"ERROR 2","N/C"),"CORRECT")</f>
        <v>CORRECT</v>
      </c>
      <c r="AE61" s="69" t="str">
        <f>IF(AND('Hitos de enfoque priorizado'!C61="No",'Hitos de enfoque priorizado'!F61=""),IF('Hitos de enfoque priorizado'!B61=4,"ERROR 2","N/C"),"CORRECT")</f>
        <v>CORRECT</v>
      </c>
      <c r="AF61" s="69" t="str">
        <f>IF(AND('Hitos de enfoque priorizado'!C61="No",'Hitos de enfoque priorizado'!F61=""),IF('Hitos de enfoque priorizado'!B61=5,"ERROR 2","N/C"),"CORRECT")</f>
        <v>CORRECT</v>
      </c>
      <c r="AG61" s="78" t="str">
        <f>IF(AND('Hitos de enfoque priorizado'!C61="No",'Hitos de enfoque priorizado'!F61=""),IF('Hitos de enfoque priorizado'!B61=6,"ERROR 2","N/C"),"CORRECT")</f>
        <v>CORRECT</v>
      </c>
    </row>
    <row r="62" spans="1:33">
      <c r="A62" s="85">
        <f>COUNTIFS('Hitos de enfoque priorizado'!B62,"1",'Hitos de enfoque priorizado'!C62,"Sí")</f>
        <v>0</v>
      </c>
      <c r="B62" s="90">
        <f>COUNTIFS('Hitos de enfoque priorizado'!B62,"2",'Hitos de enfoque priorizado'!C62,"Sí")</f>
        <v>0</v>
      </c>
      <c r="C62" s="86">
        <f>COUNTIFS('Hitos de enfoque priorizado'!B62,"3",'Hitos de enfoque priorizado'!C62,"Sí")</f>
        <v>0</v>
      </c>
      <c r="D62" s="87">
        <f>COUNTIFS('Hitos de enfoque priorizado'!B62,"4",'Hitos de enfoque priorizado'!C62,"Sí")</f>
        <v>0</v>
      </c>
      <c r="E62" s="88">
        <f>COUNTIFS('Hitos de enfoque priorizado'!B62,"5",'Hitos de enfoque priorizado'!C62,"Sí")</f>
        <v>0</v>
      </c>
      <c r="F62" s="89">
        <f>COUNTIFS('Hitos de enfoque priorizado'!B62,"6",'Hitos de enfoque priorizado'!C62,"Sí")</f>
        <v>0</v>
      </c>
      <c r="G62" s="276">
        <f t="shared" si="2"/>
        <v>0</v>
      </c>
      <c r="H62" s="172">
        <f>COUNTIFS('Hitos de enfoque priorizado'!B62,"1",'Hitos de enfoque priorizado'!C62,"N/C")</f>
        <v>0</v>
      </c>
      <c r="I62" s="172">
        <f>COUNTIFS('Hitos de enfoque priorizado'!B62,"2",'Hitos de enfoque priorizado'!C62,"N/C")</f>
        <v>0</v>
      </c>
      <c r="J62" s="172">
        <f>COUNTIFS('Hitos de enfoque priorizado'!B62,"3",'Hitos de enfoque priorizado'!C62,"N/C")</f>
        <v>0</v>
      </c>
      <c r="K62" s="172">
        <f>COUNTIFS('Hitos de enfoque priorizado'!B62,"4",'Hitos de enfoque priorizado'!C62,"N/C")</f>
        <v>0</v>
      </c>
      <c r="L62" s="172">
        <f>COUNTIFS('Hitos de enfoque priorizado'!B62,"5",'Hitos de enfoque priorizado'!C62,"N/C")</f>
        <v>0</v>
      </c>
      <c r="M62" s="172">
        <f>COUNTIFS('Hitos de enfoque priorizado'!B62,"6",'Hitos de enfoque priorizado'!C62,"N/C")</f>
        <v>0</v>
      </c>
      <c r="N62" s="262">
        <f t="shared" si="1"/>
        <v>0</v>
      </c>
      <c r="O62" s="281"/>
      <c r="P62" s="75" t="str">
        <f>IF('Hitos de enfoque priorizado'!$B62=1,'Hitos de enfoque priorizado'!$F62,"")</f>
        <v/>
      </c>
      <c r="Q62" s="75" t="str">
        <f>IF('Hitos de enfoque priorizado'!$B62=2,'Hitos de enfoque priorizado'!$F62,"")</f>
        <v/>
      </c>
      <c r="R62" s="75" t="str">
        <f>IF('Hitos de enfoque priorizado'!$B62=3,'Hitos de enfoque priorizado'!$F62,"")</f>
        <v/>
      </c>
      <c r="S62" s="75" t="str">
        <f>IF('Hitos de enfoque priorizado'!$B62=4,'Hitos de enfoque priorizado'!$F62,"")</f>
        <v/>
      </c>
      <c r="T62" s="75">
        <f>IF('Hitos de enfoque priorizado'!$B62=5,'Hitos de enfoque priorizado'!$F62,"")</f>
        <v>0</v>
      </c>
      <c r="U62" s="76" t="str">
        <f>IF('Hitos de enfoque priorizado'!$B62=6,'Hitos de enfoque priorizado'!$F62,"")</f>
        <v/>
      </c>
      <c r="V62" s="77" t="str">
        <f>IF(AND('Hitos de enfoque priorizado'!C62="Sí",'Hitos de enfoque priorizado'!F62=""),"CORRECT",IF('Hitos de enfoque priorizado'!C62="No","CORRECT",IF('Hitos de enfoque priorizado'!B62=1,"ERROR 1","N/C")))</f>
        <v>N/C</v>
      </c>
      <c r="W62" s="77" t="str">
        <f>IF(AND('Hitos de enfoque priorizado'!C62="Sí",'Hitos de enfoque priorizado'!F62=""),"CORRECT",IF('Hitos de enfoque priorizado'!C62="No","CORRECT",IF('Hitos de enfoque priorizado'!B62=2,"ERROR 1","N/C")))</f>
        <v>N/C</v>
      </c>
      <c r="X62" s="77" t="str">
        <f>IF(AND('Hitos de enfoque priorizado'!C62="Sí",'Hitos de enfoque priorizado'!F62=""),"CORRECT",IF('Hitos de enfoque priorizado'!C62="No","CORRECT",IF('Hitos de enfoque priorizado'!B62=3,"ERROR 1","N/C")))</f>
        <v>N/C</v>
      </c>
      <c r="Y62" s="77" t="str">
        <f>IF(AND('Hitos de enfoque priorizado'!C62="Sí",'Hitos de enfoque priorizado'!F62=""),"CORRECT",IF('Hitos de enfoque priorizado'!C62="No","CORRECT",IF('Hitos de enfoque priorizado'!B62=4,"ERROR 1","N/C")))</f>
        <v>N/C</v>
      </c>
      <c r="Z62" s="77" t="str">
        <f>IF(AND('Hitos de enfoque priorizado'!C62="Sí",'Hitos de enfoque priorizado'!F62=""),"CORRECT",IF('Hitos de enfoque priorizado'!C62="No","CORRECT",IF('Hitos de enfoque priorizado'!B62=5,"ERROR 1","N/C")))</f>
        <v>ERROR 1</v>
      </c>
      <c r="AA62" s="77" t="str">
        <f>IF(AND('Hitos de enfoque priorizado'!C62="Sí",'Hitos de enfoque priorizado'!F62=""),"CORRECT",IF('Hitos de enfoque priorizado'!C62="No","CORRECT",IF('Hitos de enfoque priorizado'!B62=6,"ERROR 1","N/C")))</f>
        <v>N/C</v>
      </c>
      <c r="AB62" s="69" t="str">
        <f>IF(AND('Hitos de enfoque priorizado'!C62="No",'Hitos de enfoque priorizado'!F62=""),IF('Hitos de enfoque priorizado'!B62=1,"ERROR 2","N/C"),"CORRECT")</f>
        <v>CORRECT</v>
      </c>
      <c r="AC62" s="69" t="str">
        <f>IF(AND('Hitos de enfoque priorizado'!C62="No",'Hitos de enfoque priorizado'!F62=""),IF('Hitos de enfoque priorizado'!B62=2,"ERROR 2","N/C"),"CORRECT")</f>
        <v>CORRECT</v>
      </c>
      <c r="AD62" s="69" t="str">
        <f>IF(AND('Hitos de enfoque priorizado'!C62="No",'Hitos de enfoque priorizado'!F62=""),IF('Hitos de enfoque priorizado'!B62=3,"ERROR 2","N/C"),"CORRECT")</f>
        <v>CORRECT</v>
      </c>
      <c r="AE62" s="69" t="str">
        <f>IF(AND('Hitos de enfoque priorizado'!C62="No",'Hitos de enfoque priorizado'!F62=""),IF('Hitos de enfoque priorizado'!B62=4,"ERROR 2","N/C"),"CORRECT")</f>
        <v>CORRECT</v>
      </c>
      <c r="AF62" s="69" t="str">
        <f>IF(AND('Hitos de enfoque priorizado'!C62="No",'Hitos de enfoque priorizado'!F62=""),IF('Hitos de enfoque priorizado'!B62=5,"ERROR 2","N/C"),"CORRECT")</f>
        <v>CORRECT</v>
      </c>
      <c r="AG62" s="78" t="str">
        <f>IF(AND('Hitos de enfoque priorizado'!C62="No",'Hitos de enfoque priorizado'!F62=""),IF('Hitos de enfoque priorizado'!B62=6,"ERROR 2","N/C"),"CORRECT")</f>
        <v>CORRECT</v>
      </c>
    </row>
    <row r="63" spans="1:33">
      <c r="A63" s="85">
        <f>COUNTIFS('Hitos de enfoque priorizado'!B63,"1",'Hitos de enfoque priorizado'!C63,"Sí")</f>
        <v>0</v>
      </c>
      <c r="B63" s="90">
        <f>COUNTIFS('Hitos de enfoque priorizado'!B63,"2",'Hitos de enfoque priorizado'!C63,"Sí")</f>
        <v>0</v>
      </c>
      <c r="C63" s="86">
        <f>COUNTIFS('Hitos de enfoque priorizado'!B63,"3",'Hitos de enfoque priorizado'!C63,"Sí")</f>
        <v>0</v>
      </c>
      <c r="D63" s="87">
        <f>COUNTIFS('Hitos de enfoque priorizado'!B63,"4",'Hitos de enfoque priorizado'!C63,"Sí")</f>
        <v>0</v>
      </c>
      <c r="E63" s="88">
        <f>COUNTIFS('Hitos de enfoque priorizado'!B63,"5",'Hitos de enfoque priorizado'!C63,"Sí")</f>
        <v>0</v>
      </c>
      <c r="F63" s="89">
        <f>COUNTIFS('Hitos de enfoque priorizado'!B63,"6",'Hitos de enfoque priorizado'!C63,"Sí")</f>
        <v>0</v>
      </c>
      <c r="G63" s="276">
        <f t="shared" si="2"/>
        <v>0</v>
      </c>
      <c r="H63" s="172">
        <f>COUNTIFS('Hitos de enfoque priorizado'!B63,"1",'Hitos de enfoque priorizado'!C63,"N/C")</f>
        <v>0</v>
      </c>
      <c r="I63" s="172">
        <f>COUNTIFS('Hitos de enfoque priorizado'!B63,"2",'Hitos de enfoque priorizado'!C63,"N/C")</f>
        <v>0</v>
      </c>
      <c r="J63" s="172">
        <f>COUNTIFS('Hitos de enfoque priorizado'!B63,"3",'Hitos de enfoque priorizado'!C63,"N/C")</f>
        <v>0</v>
      </c>
      <c r="K63" s="172">
        <f>COUNTIFS('Hitos de enfoque priorizado'!B63,"4",'Hitos de enfoque priorizado'!C63,"N/C")</f>
        <v>0</v>
      </c>
      <c r="L63" s="172">
        <f>COUNTIFS('Hitos de enfoque priorizado'!B63,"5",'Hitos de enfoque priorizado'!C63,"N/C")</f>
        <v>0</v>
      </c>
      <c r="M63" s="172">
        <f>COUNTIFS('Hitos de enfoque priorizado'!B63,"6",'Hitos de enfoque priorizado'!C63,"N/C")</f>
        <v>0</v>
      </c>
      <c r="N63" s="262">
        <f t="shared" si="1"/>
        <v>0</v>
      </c>
      <c r="O63" s="281"/>
      <c r="P63" s="75" t="str">
        <f>IF('Hitos de enfoque priorizado'!$B63=1,'Hitos de enfoque priorizado'!$F63,"")</f>
        <v/>
      </c>
      <c r="Q63" s="75" t="str">
        <f>IF('Hitos de enfoque priorizado'!$B63=2,'Hitos de enfoque priorizado'!$F63,"")</f>
        <v/>
      </c>
      <c r="R63" s="75" t="str">
        <f>IF('Hitos de enfoque priorizado'!$B63=3,'Hitos de enfoque priorizado'!$F63,"")</f>
        <v/>
      </c>
      <c r="S63" s="75" t="str">
        <f>IF('Hitos de enfoque priorizado'!$B63=4,'Hitos de enfoque priorizado'!$F63,"")</f>
        <v/>
      </c>
      <c r="T63" s="75" t="str">
        <f>IF('Hitos de enfoque priorizado'!$B63=5,'Hitos de enfoque priorizado'!$F63,"")</f>
        <v/>
      </c>
      <c r="U63" s="76" t="str">
        <f>IF('Hitos de enfoque priorizado'!$B63=6,'Hitos de enfoque priorizado'!$F63,"")</f>
        <v/>
      </c>
      <c r="V63" s="77" t="str">
        <f>IF(AND('Hitos de enfoque priorizado'!C63="Sí",'Hitos de enfoque priorizado'!F63=""),"CORRECT",IF('Hitos de enfoque priorizado'!C63="No","CORRECT",IF('Hitos de enfoque priorizado'!B63=1,"ERROR 1","N/C")))</f>
        <v>N/C</v>
      </c>
      <c r="W63" s="77" t="str">
        <f>IF(AND('Hitos de enfoque priorizado'!C63="Sí",'Hitos de enfoque priorizado'!F63=""),"CORRECT",IF('Hitos de enfoque priorizado'!C63="No","CORRECT",IF('Hitos de enfoque priorizado'!B63=2,"ERROR 1","N/C")))</f>
        <v>N/C</v>
      </c>
      <c r="X63" s="77" t="str">
        <f>IF(AND('Hitos de enfoque priorizado'!C63="Sí",'Hitos de enfoque priorizado'!F63=""),"CORRECT",IF('Hitos de enfoque priorizado'!C63="No","CORRECT",IF('Hitos de enfoque priorizado'!B63=3,"ERROR 1","N/C")))</f>
        <v>N/C</v>
      </c>
      <c r="Y63" s="77" t="str">
        <f>IF(AND('Hitos de enfoque priorizado'!C63="Sí",'Hitos de enfoque priorizado'!F63=""),"CORRECT",IF('Hitos de enfoque priorizado'!C63="No","CORRECT",IF('Hitos de enfoque priorizado'!B63=4,"ERROR 1","N/C")))</f>
        <v>N/C</v>
      </c>
      <c r="Z63" s="77" t="str">
        <f>IF(AND('Hitos de enfoque priorizado'!C63="Sí",'Hitos de enfoque priorizado'!F63=""),"CORRECT",IF('Hitos de enfoque priorizado'!C63="No","CORRECT",IF('Hitos de enfoque priorizado'!B63=5,"ERROR 1","N/C")))</f>
        <v>N/C</v>
      </c>
      <c r="AA63" s="77" t="str">
        <f>IF(AND('Hitos de enfoque priorizado'!C63="Sí",'Hitos de enfoque priorizado'!F63=""),"CORRECT",IF('Hitos de enfoque priorizado'!C63="No","CORRECT",IF('Hitos de enfoque priorizado'!B63=6,"ERROR 1","N/C")))</f>
        <v>N/C</v>
      </c>
      <c r="AB63" s="69" t="str">
        <f>IF(AND('Hitos de enfoque priorizado'!C63="No",'Hitos de enfoque priorizado'!F63=""),IF('Hitos de enfoque priorizado'!B63=1,"ERROR 2","N/C"),"CORRECT")</f>
        <v>CORRECT</v>
      </c>
      <c r="AC63" s="69" t="str">
        <f>IF(AND('Hitos de enfoque priorizado'!C63="No",'Hitos de enfoque priorizado'!F63=""),IF('Hitos de enfoque priorizado'!B63=2,"ERROR 2","N/C"),"CORRECT")</f>
        <v>CORRECT</v>
      </c>
      <c r="AD63" s="69" t="str">
        <f>IF(AND('Hitos de enfoque priorizado'!C63="No",'Hitos de enfoque priorizado'!F63=""),IF('Hitos de enfoque priorizado'!B63=3,"ERROR 2","N/C"),"CORRECT")</f>
        <v>CORRECT</v>
      </c>
      <c r="AE63" s="69" t="str">
        <f>IF(AND('Hitos de enfoque priorizado'!C63="No",'Hitos de enfoque priorizado'!F63=""),IF('Hitos de enfoque priorizado'!B63=4,"ERROR 2","N/C"),"CORRECT")</f>
        <v>CORRECT</v>
      </c>
      <c r="AF63" s="69" t="str">
        <f>IF(AND('Hitos de enfoque priorizado'!C63="No",'Hitos de enfoque priorizado'!F63=""),IF('Hitos de enfoque priorizado'!B63=5,"ERROR 2","N/C"),"CORRECT")</f>
        <v>CORRECT</v>
      </c>
      <c r="AG63" s="78" t="str">
        <f>IF(AND('Hitos de enfoque priorizado'!C63="No",'Hitos de enfoque priorizado'!F63=""),IF('Hitos de enfoque priorizado'!B63=6,"ERROR 2","N/C"),"CORRECT")</f>
        <v>CORRECT</v>
      </c>
    </row>
    <row r="64" spans="1:33">
      <c r="A64" s="85">
        <f>COUNTIFS('Hitos de enfoque priorizado'!B64,"1",'Hitos de enfoque priorizado'!C64,"Sí")</f>
        <v>0</v>
      </c>
      <c r="B64" s="90">
        <f>COUNTIFS('Hitos de enfoque priorizado'!B64,"2",'Hitos de enfoque priorizado'!C64,"Sí")</f>
        <v>0</v>
      </c>
      <c r="C64" s="86">
        <f>COUNTIFS('Hitos de enfoque priorizado'!B64,"3",'Hitos de enfoque priorizado'!C64,"Sí")</f>
        <v>0</v>
      </c>
      <c r="D64" s="87">
        <f>COUNTIFS('Hitos de enfoque priorizado'!B64,"4",'Hitos de enfoque priorizado'!C64,"Sí")</f>
        <v>0</v>
      </c>
      <c r="E64" s="88">
        <f>COUNTIFS('Hitos de enfoque priorizado'!B64,"5",'Hitos de enfoque priorizado'!C64,"Sí")</f>
        <v>0</v>
      </c>
      <c r="F64" s="89">
        <f>COUNTIFS('Hitos de enfoque priorizado'!B64,"6",'Hitos de enfoque priorizado'!C64,"Sí")</f>
        <v>0</v>
      </c>
      <c r="G64" s="276">
        <f t="shared" si="2"/>
        <v>0</v>
      </c>
      <c r="H64" s="172">
        <f>COUNTIFS('Hitos de enfoque priorizado'!B64,"1",'Hitos de enfoque priorizado'!C64,"N/C")</f>
        <v>0</v>
      </c>
      <c r="I64" s="172">
        <f>COUNTIFS('Hitos de enfoque priorizado'!B64,"2",'Hitos de enfoque priorizado'!C64,"N/C")</f>
        <v>0</v>
      </c>
      <c r="J64" s="172">
        <f>COUNTIFS('Hitos de enfoque priorizado'!B64,"3",'Hitos de enfoque priorizado'!C64,"N/C")</f>
        <v>0</v>
      </c>
      <c r="K64" s="172">
        <f>COUNTIFS('Hitos de enfoque priorizado'!B64,"4",'Hitos de enfoque priorizado'!C64,"N/C")</f>
        <v>0</v>
      </c>
      <c r="L64" s="172">
        <f>COUNTIFS('Hitos de enfoque priorizado'!B64,"5",'Hitos de enfoque priorizado'!C64,"N/C")</f>
        <v>0</v>
      </c>
      <c r="M64" s="172">
        <f>COUNTIFS('Hitos de enfoque priorizado'!B64,"6",'Hitos de enfoque priorizado'!C64,"N/C")</f>
        <v>0</v>
      </c>
      <c r="N64" s="262">
        <f t="shared" si="1"/>
        <v>0</v>
      </c>
      <c r="O64" s="281"/>
      <c r="P64" s="75" t="str">
        <f>IF('Hitos de enfoque priorizado'!$B64=1,'Hitos de enfoque priorizado'!$F64,"")</f>
        <v/>
      </c>
      <c r="Q64" s="75">
        <f>IF('Hitos de enfoque priorizado'!$B64=2,'Hitos de enfoque priorizado'!$F64,"")</f>
        <v>0</v>
      </c>
      <c r="R64" s="75" t="str">
        <f>IF('Hitos de enfoque priorizado'!$B64=3,'Hitos de enfoque priorizado'!$F64,"")</f>
        <v/>
      </c>
      <c r="S64" s="75" t="str">
        <f>IF('Hitos de enfoque priorizado'!$B64=4,'Hitos de enfoque priorizado'!$F64,"")</f>
        <v/>
      </c>
      <c r="T64" s="75" t="str">
        <f>IF('Hitos de enfoque priorizado'!$B64=5,'Hitos de enfoque priorizado'!$F64,"")</f>
        <v/>
      </c>
      <c r="U64" s="76" t="str">
        <f>IF('Hitos de enfoque priorizado'!$B64=6,'Hitos de enfoque priorizado'!$F64,"")</f>
        <v/>
      </c>
      <c r="V64" s="77" t="str">
        <f>IF(AND('Hitos de enfoque priorizado'!C64="Sí",'Hitos de enfoque priorizado'!F64=""),"CORRECT",IF('Hitos de enfoque priorizado'!C64="No","CORRECT",IF('Hitos de enfoque priorizado'!B64=1,"ERROR 1","N/C")))</f>
        <v>N/C</v>
      </c>
      <c r="W64" s="77" t="str">
        <f>IF(AND('Hitos de enfoque priorizado'!C64="Sí",'Hitos de enfoque priorizado'!F64=""),"CORRECT",IF('Hitos de enfoque priorizado'!C64="No","CORRECT",IF('Hitos de enfoque priorizado'!B64=2,"ERROR 1","N/C")))</f>
        <v>ERROR 1</v>
      </c>
      <c r="X64" s="77" t="str">
        <f>IF(AND('Hitos de enfoque priorizado'!C64="Sí",'Hitos de enfoque priorizado'!F64=""),"CORRECT",IF('Hitos de enfoque priorizado'!C64="No","CORRECT",IF('Hitos de enfoque priorizado'!B64=3,"ERROR 1","N/C")))</f>
        <v>N/C</v>
      </c>
      <c r="Y64" s="77" t="str">
        <f>IF(AND('Hitos de enfoque priorizado'!C64="Sí",'Hitos de enfoque priorizado'!F64=""),"CORRECT",IF('Hitos de enfoque priorizado'!C64="No","CORRECT",IF('Hitos de enfoque priorizado'!B64=4,"ERROR 1","N/C")))</f>
        <v>N/C</v>
      </c>
      <c r="Z64" s="77" t="str">
        <f>IF(AND('Hitos de enfoque priorizado'!C64="Sí",'Hitos de enfoque priorizado'!F64=""),"CORRECT",IF('Hitos de enfoque priorizado'!C64="No","CORRECT",IF('Hitos de enfoque priorizado'!B64=5,"ERROR 1","N/C")))</f>
        <v>N/C</v>
      </c>
      <c r="AA64" s="77" t="str">
        <f>IF(AND('Hitos de enfoque priorizado'!C64="Sí",'Hitos de enfoque priorizado'!F64=""),"CORRECT",IF('Hitos de enfoque priorizado'!C64="No","CORRECT",IF('Hitos de enfoque priorizado'!B64=6,"ERROR 1","N/C")))</f>
        <v>N/C</v>
      </c>
      <c r="AB64" s="69" t="str">
        <f>IF(AND('Hitos de enfoque priorizado'!C64="No",'Hitos de enfoque priorizado'!F64=""),IF('Hitos de enfoque priorizado'!B64=1,"ERROR 2","N/C"),"CORRECT")</f>
        <v>CORRECT</v>
      </c>
      <c r="AC64" s="69" t="str">
        <f>IF(AND('Hitos de enfoque priorizado'!C64="No",'Hitos de enfoque priorizado'!F64=""),IF('Hitos de enfoque priorizado'!B64=2,"ERROR 2","N/C"),"CORRECT")</f>
        <v>CORRECT</v>
      </c>
      <c r="AD64" s="69" t="str">
        <f>IF(AND('Hitos de enfoque priorizado'!C64="No",'Hitos de enfoque priorizado'!F64=""),IF('Hitos de enfoque priorizado'!B64=3,"ERROR 2","N/C"),"CORRECT")</f>
        <v>CORRECT</v>
      </c>
      <c r="AE64" s="69" t="str">
        <f>IF(AND('Hitos de enfoque priorizado'!C64="No",'Hitos de enfoque priorizado'!F64=""),IF('Hitos de enfoque priorizado'!B64=4,"ERROR 2","N/C"),"CORRECT")</f>
        <v>CORRECT</v>
      </c>
      <c r="AF64" s="69" t="str">
        <f>IF(AND('Hitos de enfoque priorizado'!C64="No",'Hitos de enfoque priorizado'!F64=""),IF('Hitos de enfoque priorizado'!B64=5,"ERROR 2","N/C"),"CORRECT")</f>
        <v>CORRECT</v>
      </c>
      <c r="AG64" s="78" t="str">
        <f>IF(AND('Hitos de enfoque priorizado'!C64="No",'Hitos de enfoque priorizado'!F64=""),IF('Hitos de enfoque priorizado'!B64=6,"ERROR 2","N/C"),"CORRECT")</f>
        <v>CORRECT</v>
      </c>
    </row>
    <row r="65" spans="1:33">
      <c r="A65" s="85">
        <f>COUNTIFS('Hitos de enfoque priorizado'!B65,"1",'Hitos de enfoque priorizado'!C65,"Sí")</f>
        <v>0</v>
      </c>
      <c r="B65" s="90">
        <f>COUNTIFS('Hitos de enfoque priorizado'!B65,"2",'Hitos de enfoque priorizado'!C65,"Sí")</f>
        <v>0</v>
      </c>
      <c r="C65" s="86">
        <f>COUNTIFS('Hitos de enfoque priorizado'!B65,"3",'Hitos de enfoque priorizado'!C65,"Sí")</f>
        <v>0</v>
      </c>
      <c r="D65" s="87">
        <f>COUNTIFS('Hitos de enfoque priorizado'!B65,"4",'Hitos de enfoque priorizado'!C65,"Sí")</f>
        <v>0</v>
      </c>
      <c r="E65" s="88">
        <f>COUNTIFS('Hitos de enfoque priorizado'!B65,"5",'Hitos de enfoque priorizado'!C65,"Sí")</f>
        <v>0</v>
      </c>
      <c r="F65" s="89">
        <f>COUNTIFS('Hitos de enfoque priorizado'!B65,"6",'Hitos de enfoque priorizado'!C65,"Sí")</f>
        <v>0</v>
      </c>
      <c r="G65" s="276">
        <f t="shared" si="2"/>
        <v>0</v>
      </c>
      <c r="H65" s="172">
        <f>COUNTIFS('Hitos de enfoque priorizado'!B65,"1",'Hitos de enfoque priorizado'!C65,"N/C")</f>
        <v>0</v>
      </c>
      <c r="I65" s="172">
        <f>COUNTIFS('Hitos de enfoque priorizado'!B65,"2",'Hitos de enfoque priorizado'!C65,"N/C")</f>
        <v>0</v>
      </c>
      <c r="J65" s="172">
        <f>COUNTIFS('Hitos de enfoque priorizado'!B65,"3",'Hitos de enfoque priorizado'!C65,"N/C")</f>
        <v>0</v>
      </c>
      <c r="K65" s="172">
        <f>COUNTIFS('Hitos de enfoque priorizado'!B65,"4",'Hitos de enfoque priorizado'!C65,"N/C")</f>
        <v>0</v>
      </c>
      <c r="L65" s="172">
        <f>COUNTIFS('Hitos de enfoque priorizado'!B65,"5",'Hitos de enfoque priorizado'!C65,"N/C")</f>
        <v>0</v>
      </c>
      <c r="M65" s="172">
        <f>COUNTIFS('Hitos de enfoque priorizado'!B65,"6",'Hitos de enfoque priorizado'!C65,"N/C")</f>
        <v>0</v>
      </c>
      <c r="N65" s="262">
        <f t="shared" si="1"/>
        <v>0</v>
      </c>
      <c r="O65" s="281"/>
      <c r="P65" s="75" t="str">
        <f>IF('Hitos de enfoque priorizado'!$B65=1,'Hitos de enfoque priorizado'!$F65,"")</f>
        <v/>
      </c>
      <c r="Q65" s="75">
        <f>IF('Hitos de enfoque priorizado'!$B65=2,'Hitos de enfoque priorizado'!$F65,"")</f>
        <v>0</v>
      </c>
      <c r="R65" s="75" t="str">
        <f>IF('Hitos de enfoque priorizado'!$B65=3,'Hitos de enfoque priorizado'!$F65,"")</f>
        <v/>
      </c>
      <c r="S65" s="75" t="str">
        <f>IF('Hitos de enfoque priorizado'!$B65=4,'Hitos de enfoque priorizado'!$F65,"")</f>
        <v/>
      </c>
      <c r="T65" s="75" t="str">
        <f>IF('Hitos de enfoque priorizado'!$B65=5,'Hitos de enfoque priorizado'!$F65,"")</f>
        <v/>
      </c>
      <c r="U65" s="76" t="str">
        <f>IF('Hitos de enfoque priorizado'!$B65=6,'Hitos de enfoque priorizado'!$F65,"")</f>
        <v/>
      </c>
      <c r="V65" s="77" t="str">
        <f>IF(AND('Hitos de enfoque priorizado'!C65="Sí",'Hitos de enfoque priorizado'!F65=""),"CORRECT",IF('Hitos de enfoque priorizado'!C65="No","CORRECT",IF('Hitos de enfoque priorizado'!B65=1,"ERROR 1","N/C")))</f>
        <v>N/C</v>
      </c>
      <c r="W65" s="77" t="str">
        <f>IF(AND('Hitos de enfoque priorizado'!C65="Sí",'Hitos de enfoque priorizado'!F65=""),"CORRECT",IF('Hitos de enfoque priorizado'!C65="No","CORRECT",IF('Hitos de enfoque priorizado'!B65=2,"ERROR 1","N/C")))</f>
        <v>ERROR 1</v>
      </c>
      <c r="X65" s="77" t="str">
        <f>IF(AND('Hitos de enfoque priorizado'!C65="Sí",'Hitos de enfoque priorizado'!F65=""),"CORRECT",IF('Hitos de enfoque priorizado'!C65="No","CORRECT",IF('Hitos de enfoque priorizado'!B65=3,"ERROR 1","N/C")))</f>
        <v>N/C</v>
      </c>
      <c r="Y65" s="77" t="str">
        <f>IF(AND('Hitos de enfoque priorizado'!C65="Sí",'Hitos de enfoque priorizado'!F65=""),"CORRECT",IF('Hitos de enfoque priorizado'!C65="No","CORRECT",IF('Hitos de enfoque priorizado'!B65=4,"ERROR 1","N/C")))</f>
        <v>N/C</v>
      </c>
      <c r="Z65" s="77" t="str">
        <f>IF(AND('Hitos de enfoque priorizado'!C65="Sí",'Hitos de enfoque priorizado'!F65=""),"CORRECT",IF('Hitos de enfoque priorizado'!C65="No","CORRECT",IF('Hitos de enfoque priorizado'!B65=5,"ERROR 1","N/C")))</f>
        <v>N/C</v>
      </c>
      <c r="AA65" s="77" t="str">
        <f>IF(AND('Hitos de enfoque priorizado'!C65="Sí",'Hitos de enfoque priorizado'!F65=""),"CORRECT",IF('Hitos de enfoque priorizado'!C65="No","CORRECT",IF('Hitos de enfoque priorizado'!B65=6,"ERROR 1","N/C")))</f>
        <v>N/C</v>
      </c>
      <c r="AB65" s="69" t="str">
        <f>IF(AND('Hitos de enfoque priorizado'!C65="No",'Hitos de enfoque priorizado'!F65=""),IF('Hitos de enfoque priorizado'!B65=1,"ERROR 2","N/C"),"CORRECT")</f>
        <v>CORRECT</v>
      </c>
      <c r="AC65" s="69" t="str">
        <f>IF(AND('Hitos de enfoque priorizado'!C65="No",'Hitos de enfoque priorizado'!F65=""),IF('Hitos de enfoque priorizado'!B65=2,"ERROR 2","N/C"),"CORRECT")</f>
        <v>CORRECT</v>
      </c>
      <c r="AD65" s="69" t="str">
        <f>IF(AND('Hitos de enfoque priorizado'!C65="No",'Hitos de enfoque priorizado'!F65=""),IF('Hitos de enfoque priorizado'!B65=3,"ERROR 2","N/C"),"CORRECT")</f>
        <v>CORRECT</v>
      </c>
      <c r="AE65" s="69" t="str">
        <f>IF(AND('Hitos de enfoque priorizado'!C65="No",'Hitos de enfoque priorizado'!F65=""),IF('Hitos de enfoque priorizado'!B65=4,"ERROR 2","N/C"),"CORRECT")</f>
        <v>CORRECT</v>
      </c>
      <c r="AF65" s="69" t="str">
        <f>IF(AND('Hitos de enfoque priorizado'!C65="No",'Hitos de enfoque priorizado'!F65=""),IF('Hitos de enfoque priorizado'!B65=5,"ERROR 2","N/C"),"CORRECT")</f>
        <v>CORRECT</v>
      </c>
      <c r="AG65" s="78" t="str">
        <f>IF(AND('Hitos de enfoque priorizado'!C65="No",'Hitos de enfoque priorizado'!F65=""),IF('Hitos de enfoque priorizado'!B65=6,"ERROR 2","N/C"),"CORRECT")</f>
        <v>CORRECT</v>
      </c>
    </row>
    <row r="66" spans="1:33">
      <c r="A66" s="85">
        <f>COUNTIFS('Hitos de enfoque priorizado'!B66,"1",'Hitos de enfoque priorizado'!C66,"Sí")</f>
        <v>0</v>
      </c>
      <c r="B66" s="90">
        <f>COUNTIFS('Hitos de enfoque priorizado'!B66,"2",'Hitos de enfoque priorizado'!C66,"Sí")</f>
        <v>0</v>
      </c>
      <c r="C66" s="86">
        <f>COUNTIFS('Hitos de enfoque priorizado'!B66,"3",'Hitos de enfoque priorizado'!C66,"Sí")</f>
        <v>0</v>
      </c>
      <c r="D66" s="87">
        <f>COUNTIFS('Hitos de enfoque priorizado'!B66,"4",'Hitos de enfoque priorizado'!C66,"Sí")</f>
        <v>0</v>
      </c>
      <c r="E66" s="88">
        <f>COUNTIFS('Hitos de enfoque priorizado'!B66,"5",'Hitos de enfoque priorizado'!C66,"Sí")</f>
        <v>0</v>
      </c>
      <c r="F66" s="89">
        <f>COUNTIFS('Hitos de enfoque priorizado'!B66,"6",'Hitos de enfoque priorizado'!C66,"Sí")</f>
        <v>0</v>
      </c>
      <c r="G66" s="276">
        <f t="shared" si="2"/>
        <v>0</v>
      </c>
      <c r="H66" s="172">
        <f>COUNTIFS('Hitos de enfoque priorizado'!B66,"1",'Hitos de enfoque priorizado'!C66,"N/C")</f>
        <v>0</v>
      </c>
      <c r="I66" s="172">
        <f>COUNTIFS('Hitos de enfoque priorizado'!B66,"2",'Hitos de enfoque priorizado'!C66,"N/C")</f>
        <v>0</v>
      </c>
      <c r="J66" s="172">
        <f>COUNTIFS('Hitos de enfoque priorizado'!B66,"3",'Hitos de enfoque priorizado'!C66,"N/C")</f>
        <v>0</v>
      </c>
      <c r="K66" s="172">
        <f>COUNTIFS('Hitos de enfoque priorizado'!B66,"4",'Hitos de enfoque priorizado'!C66,"N/C")</f>
        <v>0</v>
      </c>
      <c r="L66" s="172">
        <f>COUNTIFS('Hitos de enfoque priorizado'!B66,"5",'Hitos de enfoque priorizado'!C66,"N/C")</f>
        <v>0</v>
      </c>
      <c r="M66" s="172">
        <f>COUNTIFS('Hitos de enfoque priorizado'!B66,"6",'Hitos de enfoque priorizado'!C66,"N/C")</f>
        <v>0</v>
      </c>
      <c r="N66" s="262">
        <f t="shared" si="1"/>
        <v>0</v>
      </c>
      <c r="O66" s="281"/>
      <c r="P66" s="75" t="str">
        <f>IF('Hitos de enfoque priorizado'!$B66=1,'Hitos de enfoque priorizado'!$F66,"")</f>
        <v/>
      </c>
      <c r="Q66" s="75">
        <f>IF('Hitos de enfoque priorizado'!$B66=2,'Hitos de enfoque priorizado'!$F66,"")</f>
        <v>0</v>
      </c>
      <c r="R66" s="75" t="str">
        <f>IF('Hitos de enfoque priorizado'!$B66=3,'Hitos de enfoque priorizado'!$F66,"")</f>
        <v/>
      </c>
      <c r="S66" s="75" t="str">
        <f>IF('Hitos de enfoque priorizado'!$B66=4,'Hitos de enfoque priorizado'!$F66,"")</f>
        <v/>
      </c>
      <c r="T66" s="75" t="str">
        <f>IF('Hitos de enfoque priorizado'!$B66=5,'Hitos de enfoque priorizado'!$F66,"")</f>
        <v/>
      </c>
      <c r="U66" s="76" t="str">
        <f>IF('Hitos de enfoque priorizado'!$B66=6,'Hitos de enfoque priorizado'!$F66,"")</f>
        <v/>
      </c>
      <c r="V66" s="77" t="str">
        <f>IF(AND('Hitos de enfoque priorizado'!C66="Sí",'Hitos de enfoque priorizado'!F66=""),"CORRECT",IF('Hitos de enfoque priorizado'!C66="No","CORRECT",IF('Hitos de enfoque priorizado'!B66=1,"ERROR 1","N/C")))</f>
        <v>N/C</v>
      </c>
      <c r="W66" s="77" t="str">
        <f>IF(AND('Hitos de enfoque priorizado'!C66="Sí",'Hitos de enfoque priorizado'!F66=""),"CORRECT",IF('Hitos de enfoque priorizado'!C66="No","CORRECT",IF('Hitos de enfoque priorizado'!B66=2,"ERROR 1","N/C")))</f>
        <v>ERROR 1</v>
      </c>
      <c r="X66" s="77" t="str">
        <f>IF(AND('Hitos de enfoque priorizado'!C66="Sí",'Hitos de enfoque priorizado'!F66=""),"CORRECT",IF('Hitos de enfoque priorizado'!C66="No","CORRECT",IF('Hitos de enfoque priorizado'!B66=3,"ERROR 1","N/C")))</f>
        <v>N/C</v>
      </c>
      <c r="Y66" s="77" t="str">
        <f>IF(AND('Hitos de enfoque priorizado'!C66="Sí",'Hitos de enfoque priorizado'!F66=""),"CORRECT",IF('Hitos de enfoque priorizado'!C66="No","CORRECT",IF('Hitos de enfoque priorizado'!B66=4,"ERROR 1","N/C")))</f>
        <v>N/C</v>
      </c>
      <c r="Z66" s="77" t="str">
        <f>IF(AND('Hitos de enfoque priorizado'!C66="Sí",'Hitos de enfoque priorizado'!F66=""),"CORRECT",IF('Hitos de enfoque priorizado'!C66="No","CORRECT",IF('Hitos de enfoque priorizado'!B66=5,"ERROR 1","N/C")))</f>
        <v>N/C</v>
      </c>
      <c r="AA66" s="77" t="str">
        <f>IF(AND('Hitos de enfoque priorizado'!C66="Sí",'Hitos de enfoque priorizado'!F66=""),"CORRECT",IF('Hitos de enfoque priorizado'!C66="No","CORRECT",IF('Hitos de enfoque priorizado'!B66=6,"ERROR 1","N/C")))</f>
        <v>N/C</v>
      </c>
      <c r="AB66" s="69" t="str">
        <f>IF(AND('Hitos de enfoque priorizado'!C66="No",'Hitos de enfoque priorizado'!F66=""),IF('Hitos de enfoque priorizado'!B66=1,"ERROR 2","N/C"),"CORRECT")</f>
        <v>CORRECT</v>
      </c>
      <c r="AC66" s="69" t="str">
        <f>IF(AND('Hitos de enfoque priorizado'!C66="No",'Hitos de enfoque priorizado'!F66=""),IF('Hitos de enfoque priorizado'!B66=2,"ERROR 2","N/C"),"CORRECT")</f>
        <v>CORRECT</v>
      </c>
      <c r="AD66" s="69" t="str">
        <f>IF(AND('Hitos de enfoque priorizado'!C66="No",'Hitos de enfoque priorizado'!F66=""),IF('Hitos de enfoque priorizado'!B66=3,"ERROR 2","N/C"),"CORRECT")</f>
        <v>CORRECT</v>
      </c>
      <c r="AE66" s="69" t="str">
        <f>IF(AND('Hitos de enfoque priorizado'!C66="No",'Hitos de enfoque priorizado'!F66=""),IF('Hitos de enfoque priorizado'!B66=4,"ERROR 2","N/C"),"CORRECT")</f>
        <v>CORRECT</v>
      </c>
      <c r="AF66" s="69" t="str">
        <f>IF(AND('Hitos de enfoque priorizado'!C66="No",'Hitos de enfoque priorizado'!F66=""),IF('Hitos de enfoque priorizado'!B66=5,"ERROR 2","N/C"),"CORRECT")</f>
        <v>CORRECT</v>
      </c>
      <c r="AG66" s="78" t="str">
        <f>IF(AND('Hitos de enfoque priorizado'!C66="No",'Hitos de enfoque priorizado'!F66=""),IF('Hitos de enfoque priorizado'!B66=6,"ERROR 2","N/C"),"CORRECT")</f>
        <v>CORRECT</v>
      </c>
    </row>
    <row r="67" spans="1:33">
      <c r="A67" s="85">
        <f>COUNTIFS('Hitos de enfoque priorizado'!B67,"1",'Hitos de enfoque priorizado'!C67,"Sí")</f>
        <v>0</v>
      </c>
      <c r="B67" s="90">
        <f>COUNTIFS('Hitos de enfoque priorizado'!B67,"2",'Hitos de enfoque priorizado'!C67,"Sí")</f>
        <v>0</v>
      </c>
      <c r="C67" s="86">
        <f>COUNTIFS('Hitos de enfoque priorizado'!B67,"3",'Hitos de enfoque priorizado'!C67,"Sí")</f>
        <v>0</v>
      </c>
      <c r="D67" s="87">
        <f>COUNTIFS('Hitos de enfoque priorizado'!B67,"4",'Hitos de enfoque priorizado'!C67,"Sí")</f>
        <v>0</v>
      </c>
      <c r="E67" s="88">
        <f>COUNTIFS('Hitos de enfoque priorizado'!B67,"5",'Hitos de enfoque priorizado'!C67,"Sí")</f>
        <v>0</v>
      </c>
      <c r="F67" s="89">
        <f>COUNTIFS('Hitos de enfoque priorizado'!B67,"6",'Hitos de enfoque priorizado'!C67,"Sí")</f>
        <v>0</v>
      </c>
      <c r="G67" s="276">
        <f t="shared" si="2"/>
        <v>0</v>
      </c>
      <c r="H67" s="172">
        <f>COUNTIFS('Hitos de enfoque priorizado'!B67,"1",'Hitos de enfoque priorizado'!C67,"N/C")</f>
        <v>0</v>
      </c>
      <c r="I67" s="172">
        <f>COUNTIFS('Hitos de enfoque priorizado'!B67,"2",'Hitos de enfoque priorizado'!C67,"N/C")</f>
        <v>0</v>
      </c>
      <c r="J67" s="172">
        <f>COUNTIFS('Hitos de enfoque priorizado'!B67,"3",'Hitos de enfoque priorizado'!C67,"N/C")</f>
        <v>0</v>
      </c>
      <c r="K67" s="172">
        <f>COUNTIFS('Hitos de enfoque priorizado'!B67,"4",'Hitos de enfoque priorizado'!C67,"N/C")</f>
        <v>0</v>
      </c>
      <c r="L67" s="172">
        <f>COUNTIFS('Hitos de enfoque priorizado'!B67,"5",'Hitos de enfoque priorizado'!C67,"N/C")</f>
        <v>0</v>
      </c>
      <c r="M67" s="172">
        <f>COUNTIFS('Hitos de enfoque priorizado'!B67,"6",'Hitos de enfoque priorizado'!C67,"N/C")</f>
        <v>0</v>
      </c>
      <c r="N67" s="262">
        <f t="shared" si="1"/>
        <v>0</v>
      </c>
      <c r="O67" s="281"/>
      <c r="P67" s="75" t="str">
        <f>IF('Hitos de enfoque priorizado'!$B67=1,'Hitos de enfoque priorizado'!$F67,"")</f>
        <v/>
      </c>
      <c r="Q67" s="75">
        <f>IF('Hitos de enfoque priorizado'!$B67=2,'Hitos de enfoque priorizado'!$F67,"")</f>
        <v>0</v>
      </c>
      <c r="R67" s="75" t="str">
        <f>IF('Hitos de enfoque priorizado'!$B67=3,'Hitos de enfoque priorizado'!$F67,"")</f>
        <v/>
      </c>
      <c r="S67" s="75" t="str">
        <f>IF('Hitos de enfoque priorizado'!$B67=4,'Hitos de enfoque priorizado'!$F67,"")</f>
        <v/>
      </c>
      <c r="T67" s="75" t="str">
        <f>IF('Hitos de enfoque priorizado'!$B67=5,'Hitos de enfoque priorizado'!$F67,"")</f>
        <v/>
      </c>
      <c r="U67" s="76" t="str">
        <f>IF('Hitos de enfoque priorizado'!$B67=6,'Hitos de enfoque priorizado'!$F67,"")</f>
        <v/>
      </c>
      <c r="V67" s="77" t="str">
        <f>IF(AND('Hitos de enfoque priorizado'!C67="Sí",'Hitos de enfoque priorizado'!F67=""),"CORRECT",IF('Hitos de enfoque priorizado'!C67="No","CORRECT",IF('Hitos de enfoque priorizado'!B67=1,"ERROR 1","N/C")))</f>
        <v>N/C</v>
      </c>
      <c r="W67" s="77" t="str">
        <f>IF(AND('Hitos de enfoque priorizado'!C67="Sí",'Hitos de enfoque priorizado'!F67=""),"CORRECT",IF('Hitos de enfoque priorizado'!C67="No","CORRECT",IF('Hitos de enfoque priorizado'!B67=2,"ERROR 1","N/C")))</f>
        <v>ERROR 1</v>
      </c>
      <c r="X67" s="77" t="str">
        <f>IF(AND('Hitos de enfoque priorizado'!C67="Sí",'Hitos de enfoque priorizado'!F67=""),"CORRECT",IF('Hitos de enfoque priorizado'!C67="No","CORRECT",IF('Hitos de enfoque priorizado'!B67=3,"ERROR 1","N/C")))</f>
        <v>N/C</v>
      </c>
      <c r="Y67" s="77" t="str">
        <f>IF(AND('Hitos de enfoque priorizado'!C67="Sí",'Hitos de enfoque priorizado'!F67=""),"CORRECT",IF('Hitos de enfoque priorizado'!C67="No","CORRECT",IF('Hitos de enfoque priorizado'!B67=4,"ERROR 1","N/C")))</f>
        <v>N/C</v>
      </c>
      <c r="Z67" s="77" t="str">
        <f>IF(AND('Hitos de enfoque priorizado'!C67="Sí",'Hitos de enfoque priorizado'!F67=""),"CORRECT",IF('Hitos de enfoque priorizado'!C67="No","CORRECT",IF('Hitos de enfoque priorizado'!B67=5,"ERROR 1","N/C")))</f>
        <v>N/C</v>
      </c>
      <c r="AA67" s="77" t="str">
        <f>IF(AND('Hitos de enfoque priorizado'!C67="Sí",'Hitos de enfoque priorizado'!F67=""),"CORRECT",IF('Hitos de enfoque priorizado'!C67="No","CORRECT",IF('Hitos de enfoque priorizado'!B67=6,"ERROR 1","N/C")))</f>
        <v>N/C</v>
      </c>
      <c r="AB67" s="69" t="str">
        <f>IF(AND('Hitos de enfoque priorizado'!C67="No",'Hitos de enfoque priorizado'!F67=""),IF('Hitos de enfoque priorizado'!B67=1,"ERROR 2","N/C"),"CORRECT")</f>
        <v>CORRECT</v>
      </c>
      <c r="AC67" s="69" t="str">
        <f>IF(AND('Hitos de enfoque priorizado'!C67="No",'Hitos de enfoque priorizado'!F67=""),IF('Hitos de enfoque priorizado'!B67=2,"ERROR 2","N/C"),"CORRECT")</f>
        <v>CORRECT</v>
      </c>
      <c r="AD67" s="69" t="str">
        <f>IF(AND('Hitos de enfoque priorizado'!C67="No",'Hitos de enfoque priorizado'!F67=""),IF('Hitos de enfoque priorizado'!B67=3,"ERROR 2","N/C"),"CORRECT")</f>
        <v>CORRECT</v>
      </c>
      <c r="AE67" s="69" t="str">
        <f>IF(AND('Hitos de enfoque priorizado'!C67="No",'Hitos de enfoque priorizado'!F67=""),IF('Hitos de enfoque priorizado'!B67=4,"ERROR 2","N/C"),"CORRECT")</f>
        <v>CORRECT</v>
      </c>
      <c r="AF67" s="69" t="str">
        <f>IF(AND('Hitos de enfoque priorizado'!C67="No",'Hitos de enfoque priorizado'!F67=""),IF('Hitos de enfoque priorizado'!B67=5,"ERROR 2","N/C"),"CORRECT")</f>
        <v>CORRECT</v>
      </c>
      <c r="AG67" s="78" t="str">
        <f>IF(AND('Hitos de enfoque priorizado'!C67="No",'Hitos de enfoque priorizado'!F67=""),IF('Hitos de enfoque priorizado'!B67=6,"ERROR 2","N/C"),"CORRECT")</f>
        <v>CORRECT</v>
      </c>
    </row>
    <row r="68" spans="1:33">
      <c r="A68" s="85">
        <f>COUNTIFS('Hitos de enfoque priorizado'!B68,"1",'Hitos de enfoque priorizado'!C68,"Sí")</f>
        <v>0</v>
      </c>
      <c r="B68" s="90">
        <f>COUNTIFS('Hitos de enfoque priorizado'!B68,"2",'Hitos de enfoque priorizado'!C68,"Sí")</f>
        <v>0</v>
      </c>
      <c r="C68" s="86">
        <f>COUNTIFS('Hitos de enfoque priorizado'!B68,"3",'Hitos de enfoque priorizado'!C68,"Sí")</f>
        <v>0</v>
      </c>
      <c r="D68" s="87">
        <f>COUNTIFS('Hitos de enfoque priorizado'!B68,"4",'Hitos de enfoque priorizado'!C68,"Sí")</f>
        <v>0</v>
      </c>
      <c r="E68" s="88">
        <f>COUNTIFS('Hitos de enfoque priorizado'!B68,"5",'Hitos de enfoque priorizado'!C68,"Sí")</f>
        <v>0</v>
      </c>
      <c r="F68" s="89">
        <f>COUNTIFS('Hitos de enfoque priorizado'!B68,"6",'Hitos de enfoque priorizado'!C68,"Sí")</f>
        <v>0</v>
      </c>
      <c r="G68" s="276">
        <f t="shared" si="2"/>
        <v>0</v>
      </c>
      <c r="H68" s="172">
        <f>COUNTIFS('Hitos de enfoque priorizado'!B68,"1",'Hitos de enfoque priorizado'!C68,"N/C")</f>
        <v>0</v>
      </c>
      <c r="I68" s="172">
        <f>COUNTIFS('Hitos de enfoque priorizado'!B68,"2",'Hitos de enfoque priorizado'!C68,"N/C")</f>
        <v>0</v>
      </c>
      <c r="J68" s="172">
        <f>COUNTIFS('Hitos de enfoque priorizado'!B68,"3",'Hitos de enfoque priorizado'!C68,"N/C")</f>
        <v>0</v>
      </c>
      <c r="K68" s="172">
        <f>COUNTIFS('Hitos de enfoque priorizado'!B68,"4",'Hitos de enfoque priorizado'!C68,"N/C")</f>
        <v>0</v>
      </c>
      <c r="L68" s="172">
        <f>COUNTIFS('Hitos de enfoque priorizado'!B68,"5",'Hitos de enfoque priorizado'!C68,"N/C")</f>
        <v>0</v>
      </c>
      <c r="M68" s="172">
        <f>COUNTIFS('Hitos de enfoque priorizado'!B68,"6",'Hitos de enfoque priorizado'!C68,"N/C")</f>
        <v>0</v>
      </c>
      <c r="N68" s="262">
        <f t="shared" ref="N68:N131" si="3">SUM(H68:M68)</f>
        <v>0</v>
      </c>
      <c r="O68" s="281"/>
      <c r="P68" s="75" t="str">
        <f>IF('Hitos de enfoque priorizado'!$B68=1,'Hitos de enfoque priorizado'!$F68,"")</f>
        <v/>
      </c>
      <c r="Q68" s="75" t="str">
        <f>IF('Hitos de enfoque priorizado'!$B68=2,'Hitos de enfoque priorizado'!$F68,"")</f>
        <v/>
      </c>
      <c r="R68" s="75" t="str">
        <f>IF('Hitos de enfoque priorizado'!$B68=3,'Hitos de enfoque priorizado'!$F68,"")</f>
        <v/>
      </c>
      <c r="S68" s="75" t="str">
        <f>IF('Hitos de enfoque priorizado'!$B68=4,'Hitos de enfoque priorizado'!$F68,"")</f>
        <v/>
      </c>
      <c r="T68" s="75" t="str">
        <f>IF('Hitos de enfoque priorizado'!$B68=5,'Hitos de enfoque priorizado'!$F68,"")</f>
        <v/>
      </c>
      <c r="U68" s="76" t="str">
        <f>IF('Hitos de enfoque priorizado'!$B68=6,'Hitos de enfoque priorizado'!$F68,"")</f>
        <v/>
      </c>
      <c r="V68" s="77" t="str">
        <f>IF(AND('Hitos de enfoque priorizado'!C68="Sí",'Hitos de enfoque priorizado'!F68=""),"CORRECT",IF('Hitos de enfoque priorizado'!C68="No","CORRECT",IF('Hitos de enfoque priorizado'!B68=1,"ERROR 1","N/C")))</f>
        <v>N/C</v>
      </c>
      <c r="W68" s="77" t="str">
        <f>IF(AND('Hitos de enfoque priorizado'!C68="Sí",'Hitos de enfoque priorizado'!F68=""),"CORRECT",IF('Hitos de enfoque priorizado'!C68="No","CORRECT",IF('Hitos de enfoque priorizado'!B68=2,"ERROR 1","N/C")))</f>
        <v>N/C</v>
      </c>
      <c r="X68" s="77" t="str">
        <f>IF(AND('Hitos de enfoque priorizado'!C68="Sí",'Hitos de enfoque priorizado'!F68=""),"CORRECT",IF('Hitos de enfoque priorizado'!C68="No","CORRECT",IF('Hitos de enfoque priorizado'!B68=3,"ERROR 1","N/C")))</f>
        <v>N/C</v>
      </c>
      <c r="Y68" s="77" t="str">
        <f>IF(AND('Hitos de enfoque priorizado'!C68="Sí",'Hitos de enfoque priorizado'!F68=""),"CORRECT",IF('Hitos de enfoque priorizado'!C68="No","CORRECT",IF('Hitos de enfoque priorizado'!B68=4,"ERROR 1","N/C")))</f>
        <v>N/C</v>
      </c>
      <c r="Z68" s="77" t="str">
        <f>IF(AND('Hitos de enfoque priorizado'!C68="Sí",'Hitos de enfoque priorizado'!F68=""),"CORRECT",IF('Hitos de enfoque priorizado'!C68="No","CORRECT",IF('Hitos de enfoque priorizado'!B68=5,"ERROR 1","N/C")))</f>
        <v>N/C</v>
      </c>
      <c r="AA68" s="77" t="str">
        <f>IF(AND('Hitos de enfoque priorizado'!C68="Sí",'Hitos de enfoque priorizado'!F68=""),"CORRECT",IF('Hitos de enfoque priorizado'!C68="No","CORRECT",IF('Hitos de enfoque priorizado'!B68=6,"ERROR 1","N/C")))</f>
        <v>N/C</v>
      </c>
      <c r="AB68" s="69" t="str">
        <f>IF(AND('Hitos de enfoque priorizado'!C68="No",'Hitos de enfoque priorizado'!F68=""),IF('Hitos de enfoque priorizado'!B68=1,"ERROR 2","N/C"),"CORRECT")</f>
        <v>CORRECT</v>
      </c>
      <c r="AC68" s="69" t="str">
        <f>IF(AND('Hitos de enfoque priorizado'!C68="No",'Hitos de enfoque priorizado'!F68=""),IF('Hitos de enfoque priorizado'!B68=2,"ERROR 2","N/C"),"CORRECT")</f>
        <v>CORRECT</v>
      </c>
      <c r="AD68" s="69" t="str">
        <f>IF(AND('Hitos de enfoque priorizado'!C68="No",'Hitos de enfoque priorizado'!F68=""),IF('Hitos de enfoque priorizado'!B68=3,"ERROR 2","N/C"),"CORRECT")</f>
        <v>CORRECT</v>
      </c>
      <c r="AE68" s="69" t="str">
        <f>IF(AND('Hitos de enfoque priorizado'!C68="No",'Hitos de enfoque priorizado'!F68=""),IF('Hitos de enfoque priorizado'!B68=4,"ERROR 2","N/C"),"CORRECT")</f>
        <v>CORRECT</v>
      </c>
      <c r="AF68" s="69" t="str">
        <f>IF(AND('Hitos de enfoque priorizado'!C68="No",'Hitos de enfoque priorizado'!F68=""),IF('Hitos de enfoque priorizado'!B68=5,"ERROR 2","N/C"),"CORRECT")</f>
        <v>CORRECT</v>
      </c>
      <c r="AG68" s="78" t="str">
        <f>IF(AND('Hitos de enfoque priorizado'!C68="No",'Hitos de enfoque priorizado'!F68=""),IF('Hitos de enfoque priorizado'!B68=6,"ERROR 2","N/C"),"CORRECT")</f>
        <v>CORRECT</v>
      </c>
    </row>
    <row r="69" spans="1:33">
      <c r="A69" s="85">
        <f>COUNTIFS('Hitos de enfoque priorizado'!B69,"1",'Hitos de enfoque priorizado'!C69,"Sí")</f>
        <v>0</v>
      </c>
      <c r="B69" s="90">
        <f>COUNTIFS('Hitos de enfoque priorizado'!B69,"2",'Hitos de enfoque priorizado'!C69,"Sí")</f>
        <v>0</v>
      </c>
      <c r="C69" s="86">
        <f>COUNTIFS('Hitos de enfoque priorizado'!B69,"3",'Hitos de enfoque priorizado'!C69,"Sí")</f>
        <v>0</v>
      </c>
      <c r="D69" s="87">
        <f>COUNTIFS('Hitos de enfoque priorizado'!B69,"4",'Hitos de enfoque priorizado'!C69,"Sí")</f>
        <v>0</v>
      </c>
      <c r="E69" s="88">
        <f>COUNTIFS('Hitos de enfoque priorizado'!B69,"5",'Hitos de enfoque priorizado'!C69,"Sí")</f>
        <v>0</v>
      </c>
      <c r="F69" s="89">
        <f>COUNTIFS('Hitos de enfoque priorizado'!B69,"6",'Hitos de enfoque priorizado'!C69,"Sí")</f>
        <v>0</v>
      </c>
      <c r="G69" s="276">
        <f t="shared" ref="G69:G100" si="4">SUM(A69:F69)</f>
        <v>0</v>
      </c>
      <c r="H69" s="172">
        <f>COUNTIFS('Hitos de enfoque priorizado'!B69,"1",'Hitos de enfoque priorizado'!C69,"N/C")</f>
        <v>0</v>
      </c>
      <c r="I69" s="172">
        <f>COUNTIFS('Hitos de enfoque priorizado'!B69,"2",'Hitos de enfoque priorizado'!C69,"N/C")</f>
        <v>0</v>
      </c>
      <c r="J69" s="172">
        <f>COUNTIFS('Hitos de enfoque priorizado'!B69,"3",'Hitos de enfoque priorizado'!C69,"N/C")</f>
        <v>0</v>
      </c>
      <c r="K69" s="172">
        <f>COUNTIFS('Hitos de enfoque priorizado'!B69,"4",'Hitos de enfoque priorizado'!C69,"N/C")</f>
        <v>0</v>
      </c>
      <c r="L69" s="172">
        <f>COUNTIFS('Hitos de enfoque priorizado'!B69,"5",'Hitos de enfoque priorizado'!C69,"N/C")</f>
        <v>0</v>
      </c>
      <c r="M69" s="172">
        <f>COUNTIFS('Hitos de enfoque priorizado'!B69,"6",'Hitos de enfoque priorizado'!C69,"N/C")</f>
        <v>0</v>
      </c>
      <c r="N69" s="262">
        <f t="shared" si="3"/>
        <v>0</v>
      </c>
      <c r="O69" s="281"/>
      <c r="P69" s="75" t="str">
        <f>IF('Hitos de enfoque priorizado'!$B69=1,'Hitos de enfoque priorizado'!$F69,"")</f>
        <v/>
      </c>
      <c r="Q69" s="75">
        <f>IF('Hitos de enfoque priorizado'!$B69=2,'Hitos de enfoque priorizado'!$F69,"")</f>
        <v>0</v>
      </c>
      <c r="R69" s="75" t="str">
        <f>IF('Hitos de enfoque priorizado'!$B69=3,'Hitos de enfoque priorizado'!$F69,"")</f>
        <v/>
      </c>
      <c r="S69" s="75" t="str">
        <f>IF('Hitos de enfoque priorizado'!$B69=4,'Hitos de enfoque priorizado'!$F69,"")</f>
        <v/>
      </c>
      <c r="T69" s="75" t="str">
        <f>IF('Hitos de enfoque priorizado'!$B69=5,'Hitos de enfoque priorizado'!$F69,"")</f>
        <v/>
      </c>
      <c r="U69" s="76" t="str">
        <f>IF('Hitos de enfoque priorizado'!$B69=6,'Hitos de enfoque priorizado'!$F69,"")</f>
        <v/>
      </c>
      <c r="V69" s="77" t="str">
        <f>IF(AND('Hitos de enfoque priorizado'!C69="Sí",'Hitos de enfoque priorizado'!F69=""),"CORRECT",IF('Hitos de enfoque priorizado'!C69="No","CORRECT",IF('Hitos de enfoque priorizado'!B69=1,"ERROR 1","N/C")))</f>
        <v>N/C</v>
      </c>
      <c r="W69" s="77" t="str">
        <f>IF(AND('Hitos de enfoque priorizado'!C69="Sí",'Hitos de enfoque priorizado'!F69=""),"CORRECT",IF('Hitos de enfoque priorizado'!C69="No","CORRECT",IF('Hitos de enfoque priorizado'!B69=2,"ERROR 1","N/C")))</f>
        <v>ERROR 1</v>
      </c>
      <c r="X69" s="77" t="str">
        <f>IF(AND('Hitos de enfoque priorizado'!C69="Sí",'Hitos de enfoque priorizado'!F69=""),"CORRECT",IF('Hitos de enfoque priorizado'!C69="No","CORRECT",IF('Hitos de enfoque priorizado'!B69=3,"ERROR 1","N/C")))</f>
        <v>N/C</v>
      </c>
      <c r="Y69" s="77" t="str">
        <f>IF(AND('Hitos de enfoque priorizado'!C69="Sí",'Hitos de enfoque priorizado'!F69=""),"CORRECT",IF('Hitos de enfoque priorizado'!C69="No","CORRECT",IF('Hitos de enfoque priorizado'!B69=4,"ERROR 1","N/C")))</f>
        <v>N/C</v>
      </c>
      <c r="Z69" s="77" t="str">
        <f>IF(AND('Hitos de enfoque priorizado'!C69="Sí",'Hitos de enfoque priorizado'!F69=""),"CORRECT",IF('Hitos de enfoque priorizado'!C69="No","CORRECT",IF('Hitos de enfoque priorizado'!B69=5,"ERROR 1","N/C")))</f>
        <v>N/C</v>
      </c>
      <c r="AA69" s="77" t="str">
        <f>IF(AND('Hitos de enfoque priorizado'!C69="Sí",'Hitos de enfoque priorizado'!F69=""),"CORRECT",IF('Hitos de enfoque priorizado'!C69="No","CORRECT",IF('Hitos de enfoque priorizado'!B69=6,"ERROR 1","N/C")))</f>
        <v>N/C</v>
      </c>
      <c r="AB69" s="69" t="str">
        <f>IF(AND('Hitos de enfoque priorizado'!C69="No",'Hitos de enfoque priorizado'!F69=""),IF('Hitos de enfoque priorizado'!B69=1,"ERROR 2","N/C"),"CORRECT")</f>
        <v>CORRECT</v>
      </c>
      <c r="AC69" s="69" t="str">
        <f>IF(AND('Hitos de enfoque priorizado'!C69="No",'Hitos de enfoque priorizado'!F69=""),IF('Hitos de enfoque priorizado'!B69=2,"ERROR 2","N/C"),"CORRECT")</f>
        <v>CORRECT</v>
      </c>
      <c r="AD69" s="69" t="str">
        <f>IF(AND('Hitos de enfoque priorizado'!C69="No",'Hitos de enfoque priorizado'!F69=""),IF('Hitos de enfoque priorizado'!B69=3,"ERROR 2","N/C"),"CORRECT")</f>
        <v>CORRECT</v>
      </c>
      <c r="AE69" s="69" t="str">
        <f>IF(AND('Hitos de enfoque priorizado'!C69="No",'Hitos de enfoque priorizado'!F69=""),IF('Hitos de enfoque priorizado'!B69=4,"ERROR 2","N/C"),"CORRECT")</f>
        <v>CORRECT</v>
      </c>
      <c r="AF69" s="69" t="str">
        <f>IF(AND('Hitos de enfoque priorizado'!C69="No",'Hitos de enfoque priorizado'!F69=""),IF('Hitos de enfoque priorizado'!B69=5,"ERROR 2","N/C"),"CORRECT")</f>
        <v>CORRECT</v>
      </c>
      <c r="AG69" s="78" t="str">
        <f>IF(AND('Hitos de enfoque priorizado'!C69="No",'Hitos de enfoque priorizado'!F69=""),IF('Hitos de enfoque priorizado'!B69=6,"ERROR 2","N/C"),"CORRECT")</f>
        <v>CORRECT</v>
      </c>
    </row>
    <row r="70" spans="1:33">
      <c r="A70" s="85">
        <f>COUNTIFS('Hitos de enfoque priorizado'!B70,"1",'Hitos de enfoque priorizado'!C70,"Sí")</f>
        <v>0</v>
      </c>
      <c r="B70" s="90">
        <f>COUNTIFS('Hitos de enfoque priorizado'!B70,"2",'Hitos de enfoque priorizado'!C70,"Sí")</f>
        <v>0</v>
      </c>
      <c r="C70" s="86">
        <f>COUNTIFS('Hitos de enfoque priorizado'!B70,"3",'Hitos de enfoque priorizado'!C70,"Sí")</f>
        <v>0</v>
      </c>
      <c r="D70" s="87">
        <f>COUNTIFS('Hitos de enfoque priorizado'!B70,"4",'Hitos de enfoque priorizado'!C70,"Sí")</f>
        <v>0</v>
      </c>
      <c r="E70" s="88">
        <f>COUNTIFS('Hitos de enfoque priorizado'!B70,"5",'Hitos de enfoque priorizado'!C70,"Sí")</f>
        <v>0</v>
      </c>
      <c r="F70" s="89">
        <f>COUNTIFS('Hitos de enfoque priorizado'!B70,"6",'Hitos de enfoque priorizado'!C70,"Sí")</f>
        <v>0</v>
      </c>
      <c r="G70" s="276">
        <f t="shared" si="4"/>
        <v>0</v>
      </c>
      <c r="H70" s="172">
        <f>COUNTIFS('Hitos de enfoque priorizado'!B70,"1",'Hitos de enfoque priorizado'!C70,"N/C")</f>
        <v>0</v>
      </c>
      <c r="I70" s="172">
        <f>COUNTIFS('Hitos de enfoque priorizado'!B70,"2",'Hitos de enfoque priorizado'!C70,"N/C")</f>
        <v>0</v>
      </c>
      <c r="J70" s="172">
        <f>COUNTIFS('Hitos de enfoque priorizado'!B70,"3",'Hitos de enfoque priorizado'!C70,"N/C")</f>
        <v>0</v>
      </c>
      <c r="K70" s="172">
        <f>COUNTIFS('Hitos de enfoque priorizado'!B70,"4",'Hitos de enfoque priorizado'!C70,"N/C")</f>
        <v>0</v>
      </c>
      <c r="L70" s="172">
        <f>COUNTIFS('Hitos de enfoque priorizado'!B70,"5",'Hitos de enfoque priorizado'!C70,"N/C")</f>
        <v>0</v>
      </c>
      <c r="M70" s="172">
        <f>COUNTIFS('Hitos de enfoque priorizado'!B70,"6",'Hitos de enfoque priorizado'!C70,"N/C")</f>
        <v>0</v>
      </c>
      <c r="N70" s="262">
        <f t="shared" si="3"/>
        <v>0</v>
      </c>
      <c r="O70" s="281"/>
      <c r="P70" s="75" t="str">
        <f>IF('Hitos de enfoque priorizado'!$B70=1,'Hitos de enfoque priorizado'!$F70,"")</f>
        <v/>
      </c>
      <c r="Q70" s="75">
        <f>IF('Hitos de enfoque priorizado'!$B70=2,'Hitos de enfoque priorizado'!$F70,"")</f>
        <v>0</v>
      </c>
      <c r="R70" s="75" t="str">
        <f>IF('Hitos de enfoque priorizado'!$B70=3,'Hitos de enfoque priorizado'!$F70,"")</f>
        <v/>
      </c>
      <c r="S70" s="75" t="str">
        <f>IF('Hitos de enfoque priorizado'!$B70=4,'Hitos de enfoque priorizado'!$F70,"")</f>
        <v/>
      </c>
      <c r="T70" s="75" t="str">
        <f>IF('Hitos de enfoque priorizado'!$B70=5,'Hitos de enfoque priorizado'!$F70,"")</f>
        <v/>
      </c>
      <c r="U70" s="76" t="str">
        <f>IF('Hitos de enfoque priorizado'!$B70=6,'Hitos de enfoque priorizado'!$F70,"")</f>
        <v/>
      </c>
      <c r="V70" s="77" t="str">
        <f>IF(AND('Hitos de enfoque priorizado'!C70="Sí",'Hitos de enfoque priorizado'!F70=""),"CORRECT",IF('Hitos de enfoque priorizado'!C70="No","CORRECT",IF('Hitos de enfoque priorizado'!B70=1,"ERROR 1","N/C")))</f>
        <v>N/C</v>
      </c>
      <c r="W70" s="77" t="str">
        <f>IF(AND('Hitos de enfoque priorizado'!C70="Sí",'Hitos de enfoque priorizado'!F70=""),"CORRECT",IF('Hitos de enfoque priorizado'!C70="No","CORRECT",IF('Hitos de enfoque priorizado'!B70=2,"ERROR 1","N/C")))</f>
        <v>ERROR 1</v>
      </c>
      <c r="X70" s="77" t="str">
        <f>IF(AND('Hitos de enfoque priorizado'!C70="Sí",'Hitos de enfoque priorizado'!F70=""),"CORRECT",IF('Hitos de enfoque priorizado'!C70="No","CORRECT",IF('Hitos de enfoque priorizado'!B70=3,"ERROR 1","N/C")))</f>
        <v>N/C</v>
      </c>
      <c r="Y70" s="77" t="str">
        <f>IF(AND('Hitos de enfoque priorizado'!C70="Sí",'Hitos de enfoque priorizado'!F70=""),"CORRECT",IF('Hitos de enfoque priorizado'!C70="No","CORRECT",IF('Hitos de enfoque priorizado'!B70=4,"ERROR 1","N/C")))</f>
        <v>N/C</v>
      </c>
      <c r="Z70" s="77" t="str">
        <f>IF(AND('Hitos de enfoque priorizado'!C70="Sí",'Hitos de enfoque priorizado'!F70=""),"CORRECT",IF('Hitos de enfoque priorizado'!C70="No","CORRECT",IF('Hitos de enfoque priorizado'!B70=5,"ERROR 1","N/C")))</f>
        <v>N/C</v>
      </c>
      <c r="AA70" s="77" t="str">
        <f>IF(AND('Hitos de enfoque priorizado'!C70="Sí",'Hitos de enfoque priorizado'!F70=""),"CORRECT",IF('Hitos de enfoque priorizado'!C70="No","CORRECT",IF('Hitos de enfoque priorizado'!B70=6,"ERROR 1","N/C")))</f>
        <v>N/C</v>
      </c>
      <c r="AB70" s="69" t="str">
        <f>IF(AND('Hitos de enfoque priorizado'!C70="No",'Hitos de enfoque priorizado'!F70=""),IF('Hitos de enfoque priorizado'!B70=1,"ERROR 2","N/C"),"CORRECT")</f>
        <v>CORRECT</v>
      </c>
      <c r="AC70" s="69" t="str">
        <f>IF(AND('Hitos de enfoque priorizado'!C70="No",'Hitos de enfoque priorizado'!F70=""),IF('Hitos de enfoque priorizado'!B70=2,"ERROR 2","N/C"),"CORRECT")</f>
        <v>CORRECT</v>
      </c>
      <c r="AD70" s="69" t="str">
        <f>IF(AND('Hitos de enfoque priorizado'!C70="No",'Hitos de enfoque priorizado'!F70=""),IF('Hitos de enfoque priorizado'!B70=3,"ERROR 2","N/C"),"CORRECT")</f>
        <v>CORRECT</v>
      </c>
      <c r="AE70" s="69" t="str">
        <f>IF(AND('Hitos de enfoque priorizado'!C70="No",'Hitos de enfoque priorizado'!F70=""),IF('Hitos de enfoque priorizado'!B70=4,"ERROR 2","N/C"),"CORRECT")</f>
        <v>CORRECT</v>
      </c>
      <c r="AF70" s="69" t="str">
        <f>IF(AND('Hitos de enfoque priorizado'!C70="No",'Hitos de enfoque priorizado'!F70=""),IF('Hitos de enfoque priorizado'!B70=5,"ERROR 2","N/C"),"CORRECT")</f>
        <v>CORRECT</v>
      </c>
      <c r="AG70" s="78" t="str">
        <f>IF(AND('Hitos de enfoque priorizado'!C70="No",'Hitos de enfoque priorizado'!F70=""),IF('Hitos de enfoque priorizado'!B70=6,"ERROR 2","N/C"),"CORRECT")</f>
        <v>CORRECT</v>
      </c>
    </row>
    <row r="71" spans="1:33">
      <c r="A71" s="85">
        <f>COUNTIFS('Hitos de enfoque priorizado'!B71,"1",'Hitos de enfoque priorizado'!C71,"Sí")</f>
        <v>0</v>
      </c>
      <c r="B71" s="90">
        <f>COUNTIFS('Hitos de enfoque priorizado'!B71,"2",'Hitos de enfoque priorizado'!C71,"Sí")</f>
        <v>0</v>
      </c>
      <c r="C71" s="86">
        <f>COUNTIFS('Hitos de enfoque priorizado'!B71,"3",'Hitos de enfoque priorizado'!C71,"Sí")</f>
        <v>0</v>
      </c>
      <c r="D71" s="87">
        <f>COUNTIFS('Hitos de enfoque priorizado'!B71,"4",'Hitos de enfoque priorizado'!C71,"Sí")</f>
        <v>0</v>
      </c>
      <c r="E71" s="88">
        <f>COUNTIFS('Hitos de enfoque priorizado'!B71,"5",'Hitos de enfoque priorizado'!C71,"Sí")</f>
        <v>0</v>
      </c>
      <c r="F71" s="89">
        <f>COUNTIFS('Hitos de enfoque priorizado'!B71,"6",'Hitos de enfoque priorizado'!C71,"Sí")</f>
        <v>0</v>
      </c>
      <c r="G71" s="276">
        <f t="shared" si="4"/>
        <v>0</v>
      </c>
      <c r="H71" s="172">
        <f>COUNTIFS('Hitos de enfoque priorizado'!B71,"1",'Hitos de enfoque priorizado'!C71,"N/C")</f>
        <v>0</v>
      </c>
      <c r="I71" s="172">
        <f>COUNTIFS('Hitos de enfoque priorizado'!B71,"2",'Hitos de enfoque priorizado'!C71,"N/C")</f>
        <v>0</v>
      </c>
      <c r="J71" s="172">
        <f>COUNTIFS('Hitos de enfoque priorizado'!B71,"3",'Hitos de enfoque priorizado'!C71,"N/C")</f>
        <v>0</v>
      </c>
      <c r="K71" s="172">
        <f>COUNTIFS('Hitos de enfoque priorizado'!B71,"4",'Hitos de enfoque priorizado'!C71,"N/C")</f>
        <v>0</v>
      </c>
      <c r="L71" s="172">
        <f>COUNTIFS('Hitos de enfoque priorizado'!B71,"5",'Hitos de enfoque priorizado'!C71,"N/C")</f>
        <v>0</v>
      </c>
      <c r="M71" s="172">
        <f>COUNTIFS('Hitos de enfoque priorizado'!B71,"6",'Hitos de enfoque priorizado'!C71,"N/C")</f>
        <v>0</v>
      </c>
      <c r="N71" s="262">
        <f t="shared" si="3"/>
        <v>0</v>
      </c>
      <c r="O71" s="281"/>
      <c r="P71" s="75" t="str">
        <f>IF('Hitos de enfoque priorizado'!$B71=1,'Hitos de enfoque priorizado'!$F71,"")</f>
        <v/>
      </c>
      <c r="Q71" s="75">
        <f>IF('Hitos de enfoque priorizado'!$B71=2,'Hitos de enfoque priorizado'!$F71,"")</f>
        <v>0</v>
      </c>
      <c r="R71" s="75" t="str">
        <f>IF('Hitos de enfoque priorizado'!$B71=3,'Hitos de enfoque priorizado'!$F71,"")</f>
        <v/>
      </c>
      <c r="S71" s="75" t="str">
        <f>IF('Hitos de enfoque priorizado'!$B71=4,'Hitos de enfoque priorizado'!$F71,"")</f>
        <v/>
      </c>
      <c r="T71" s="75" t="str">
        <f>IF('Hitos de enfoque priorizado'!$B71=5,'Hitos de enfoque priorizado'!$F71,"")</f>
        <v/>
      </c>
      <c r="U71" s="76" t="str">
        <f>IF('Hitos de enfoque priorizado'!$B71=6,'Hitos de enfoque priorizado'!$F71,"")</f>
        <v/>
      </c>
      <c r="V71" s="77" t="str">
        <f>IF(AND('Hitos de enfoque priorizado'!C71="Sí",'Hitos de enfoque priorizado'!F71=""),"CORRECT",IF('Hitos de enfoque priorizado'!C71="No","CORRECT",IF('Hitos de enfoque priorizado'!B71=1,"ERROR 1","N/C")))</f>
        <v>N/C</v>
      </c>
      <c r="W71" s="77" t="str">
        <f>IF(AND('Hitos de enfoque priorizado'!C71="Sí",'Hitos de enfoque priorizado'!F71=""),"CORRECT",IF('Hitos de enfoque priorizado'!C71="No","CORRECT",IF('Hitos de enfoque priorizado'!B71=2,"ERROR 1","N/C")))</f>
        <v>ERROR 1</v>
      </c>
      <c r="X71" s="77" t="str">
        <f>IF(AND('Hitos de enfoque priorizado'!C71="Sí",'Hitos de enfoque priorizado'!F71=""),"CORRECT",IF('Hitos de enfoque priorizado'!C71="No","CORRECT",IF('Hitos de enfoque priorizado'!B71=3,"ERROR 1","N/C")))</f>
        <v>N/C</v>
      </c>
      <c r="Y71" s="77" t="str">
        <f>IF(AND('Hitos de enfoque priorizado'!C71="Sí",'Hitos de enfoque priorizado'!F71=""),"CORRECT",IF('Hitos de enfoque priorizado'!C71="No","CORRECT",IF('Hitos de enfoque priorizado'!B71=4,"ERROR 1","N/C")))</f>
        <v>N/C</v>
      </c>
      <c r="Z71" s="77" t="str">
        <f>IF(AND('Hitos de enfoque priorizado'!C71="Sí",'Hitos de enfoque priorizado'!F71=""),"CORRECT",IF('Hitos de enfoque priorizado'!C71="No","CORRECT",IF('Hitos de enfoque priorizado'!B71=5,"ERROR 1","N/C")))</f>
        <v>N/C</v>
      </c>
      <c r="AA71" s="77" t="str">
        <f>IF(AND('Hitos de enfoque priorizado'!C71="Sí",'Hitos de enfoque priorizado'!F71=""),"CORRECT",IF('Hitos de enfoque priorizado'!C71="No","CORRECT",IF('Hitos de enfoque priorizado'!B71=6,"ERROR 1","N/C")))</f>
        <v>N/C</v>
      </c>
      <c r="AB71" s="69" t="str">
        <f>IF(AND('Hitos de enfoque priorizado'!C71="No",'Hitos de enfoque priorizado'!F71=""),IF('Hitos de enfoque priorizado'!B71=1,"ERROR 2","N/C"),"CORRECT")</f>
        <v>CORRECT</v>
      </c>
      <c r="AC71" s="69" t="str">
        <f>IF(AND('Hitos de enfoque priorizado'!C71="No",'Hitos de enfoque priorizado'!F71=""),IF('Hitos de enfoque priorizado'!B71=2,"ERROR 2","N/C"),"CORRECT")</f>
        <v>CORRECT</v>
      </c>
      <c r="AD71" s="69" t="str">
        <f>IF(AND('Hitos de enfoque priorizado'!C71="No",'Hitos de enfoque priorizado'!F71=""),IF('Hitos de enfoque priorizado'!B71=3,"ERROR 2","N/C"),"CORRECT")</f>
        <v>CORRECT</v>
      </c>
      <c r="AE71" s="69" t="str">
        <f>IF(AND('Hitos de enfoque priorizado'!C71="No",'Hitos de enfoque priorizado'!F71=""),IF('Hitos de enfoque priorizado'!B71=4,"ERROR 2","N/C"),"CORRECT")</f>
        <v>CORRECT</v>
      </c>
      <c r="AF71" s="69" t="str">
        <f>IF(AND('Hitos de enfoque priorizado'!C71="No",'Hitos de enfoque priorizado'!F71=""),IF('Hitos de enfoque priorizado'!B71=5,"ERROR 2","N/C"),"CORRECT")</f>
        <v>CORRECT</v>
      </c>
      <c r="AG71" s="78" t="str">
        <f>IF(AND('Hitos de enfoque priorizado'!C71="No",'Hitos de enfoque priorizado'!F71=""),IF('Hitos de enfoque priorizado'!B71=6,"ERROR 2","N/C"),"CORRECT")</f>
        <v>CORRECT</v>
      </c>
    </row>
    <row r="72" spans="1:33">
      <c r="A72" s="85">
        <f>COUNTIFS('Hitos de enfoque priorizado'!B72,"1",'Hitos de enfoque priorizado'!C72,"Sí")</f>
        <v>0</v>
      </c>
      <c r="B72" s="90">
        <f>COUNTIFS('Hitos de enfoque priorizado'!B72,"2",'Hitos de enfoque priorizado'!C72,"Sí")</f>
        <v>0</v>
      </c>
      <c r="C72" s="86">
        <f>COUNTIFS('Hitos de enfoque priorizado'!B72,"3",'Hitos de enfoque priorizado'!C72,"Sí")</f>
        <v>0</v>
      </c>
      <c r="D72" s="87">
        <f>COUNTIFS('Hitos de enfoque priorizado'!B72,"4",'Hitos de enfoque priorizado'!C72,"Sí")</f>
        <v>0</v>
      </c>
      <c r="E72" s="88">
        <f>COUNTIFS('Hitos de enfoque priorizado'!B72,"5",'Hitos de enfoque priorizado'!C72,"Sí")</f>
        <v>0</v>
      </c>
      <c r="F72" s="89">
        <f>COUNTIFS('Hitos de enfoque priorizado'!B72,"6",'Hitos de enfoque priorizado'!C72,"Sí")</f>
        <v>0</v>
      </c>
      <c r="G72" s="276">
        <f t="shared" si="4"/>
        <v>0</v>
      </c>
      <c r="H72" s="172">
        <f>COUNTIFS('Hitos de enfoque priorizado'!B72,"1",'Hitos de enfoque priorizado'!C72,"N/C")</f>
        <v>0</v>
      </c>
      <c r="I72" s="172">
        <f>COUNTIFS('Hitos de enfoque priorizado'!B72,"2",'Hitos de enfoque priorizado'!C72,"N/C")</f>
        <v>0</v>
      </c>
      <c r="J72" s="172">
        <f>COUNTIFS('Hitos de enfoque priorizado'!B72,"3",'Hitos de enfoque priorizado'!C72,"N/C")</f>
        <v>0</v>
      </c>
      <c r="K72" s="172">
        <f>COUNTIFS('Hitos de enfoque priorizado'!B72,"4",'Hitos de enfoque priorizado'!C72,"N/C")</f>
        <v>0</v>
      </c>
      <c r="L72" s="172">
        <f>COUNTIFS('Hitos de enfoque priorizado'!B72,"5",'Hitos de enfoque priorizado'!C72,"N/C")</f>
        <v>0</v>
      </c>
      <c r="M72" s="172">
        <f>COUNTIFS('Hitos de enfoque priorizado'!B72,"6",'Hitos de enfoque priorizado'!C72,"N/C")</f>
        <v>0</v>
      </c>
      <c r="N72" s="262">
        <f t="shared" si="3"/>
        <v>0</v>
      </c>
      <c r="O72" s="281"/>
      <c r="P72" s="75" t="str">
        <f>IF('Hitos de enfoque priorizado'!$B72=1,'Hitos de enfoque priorizado'!$F72,"")</f>
        <v/>
      </c>
      <c r="Q72" s="75">
        <f>IF('Hitos de enfoque priorizado'!$B72=2,'Hitos de enfoque priorizado'!$F72,"")</f>
        <v>0</v>
      </c>
      <c r="R72" s="75" t="str">
        <f>IF('Hitos de enfoque priorizado'!$B72=3,'Hitos de enfoque priorizado'!$F72,"")</f>
        <v/>
      </c>
      <c r="S72" s="75" t="str">
        <f>IF('Hitos de enfoque priorizado'!$B72=4,'Hitos de enfoque priorizado'!$F72,"")</f>
        <v/>
      </c>
      <c r="T72" s="75" t="str">
        <f>IF('Hitos de enfoque priorizado'!$B72=5,'Hitos de enfoque priorizado'!$F72,"")</f>
        <v/>
      </c>
      <c r="U72" s="76" t="str">
        <f>IF('Hitos de enfoque priorizado'!$B72=6,'Hitos de enfoque priorizado'!$F72,"")</f>
        <v/>
      </c>
      <c r="V72" s="77" t="str">
        <f>IF(AND('Hitos de enfoque priorizado'!C72="Sí",'Hitos de enfoque priorizado'!F72=""),"CORRECT",IF('Hitos de enfoque priorizado'!C72="No","CORRECT",IF('Hitos de enfoque priorizado'!B72=1,"ERROR 1","N/C")))</f>
        <v>N/C</v>
      </c>
      <c r="W72" s="77" t="str">
        <f>IF(AND('Hitos de enfoque priorizado'!C72="Sí",'Hitos de enfoque priorizado'!F72=""),"CORRECT",IF('Hitos de enfoque priorizado'!C72="No","CORRECT",IF('Hitos de enfoque priorizado'!B72=2,"ERROR 1","N/C")))</f>
        <v>ERROR 1</v>
      </c>
      <c r="X72" s="77" t="str">
        <f>IF(AND('Hitos de enfoque priorizado'!C72="Sí",'Hitos de enfoque priorizado'!F72=""),"CORRECT",IF('Hitos de enfoque priorizado'!C72="No","CORRECT",IF('Hitos de enfoque priorizado'!B72=3,"ERROR 1","N/C")))</f>
        <v>N/C</v>
      </c>
      <c r="Y72" s="77" t="str">
        <f>IF(AND('Hitos de enfoque priorizado'!C72="Sí",'Hitos de enfoque priorizado'!F72=""),"CORRECT",IF('Hitos de enfoque priorizado'!C72="No","CORRECT",IF('Hitos de enfoque priorizado'!B72=4,"ERROR 1","N/C")))</f>
        <v>N/C</v>
      </c>
      <c r="Z72" s="77" t="str">
        <f>IF(AND('Hitos de enfoque priorizado'!C72="Sí",'Hitos de enfoque priorizado'!F72=""),"CORRECT",IF('Hitos de enfoque priorizado'!C72="No","CORRECT",IF('Hitos de enfoque priorizado'!B72=5,"ERROR 1","N/C")))</f>
        <v>N/C</v>
      </c>
      <c r="AA72" s="77" t="str">
        <f>IF(AND('Hitos de enfoque priorizado'!C72="Sí",'Hitos de enfoque priorizado'!F72=""),"CORRECT",IF('Hitos de enfoque priorizado'!C72="No","CORRECT",IF('Hitos de enfoque priorizado'!B72=6,"ERROR 1","N/C")))</f>
        <v>N/C</v>
      </c>
      <c r="AB72" s="69" t="str">
        <f>IF(AND('Hitos de enfoque priorizado'!C72="No",'Hitos de enfoque priorizado'!F72=""),IF('Hitos de enfoque priorizado'!B72=1,"ERROR 2","N/C"),"CORRECT")</f>
        <v>CORRECT</v>
      </c>
      <c r="AC72" s="69" t="str">
        <f>IF(AND('Hitos de enfoque priorizado'!C72="No",'Hitos de enfoque priorizado'!F72=""),IF('Hitos de enfoque priorizado'!B72=2,"ERROR 2","N/C"),"CORRECT")</f>
        <v>CORRECT</v>
      </c>
      <c r="AD72" s="69" t="str">
        <f>IF(AND('Hitos de enfoque priorizado'!C72="No",'Hitos de enfoque priorizado'!F72=""),IF('Hitos de enfoque priorizado'!B72=3,"ERROR 2","N/C"),"CORRECT")</f>
        <v>CORRECT</v>
      </c>
      <c r="AE72" s="69" t="str">
        <f>IF(AND('Hitos de enfoque priorizado'!C72="No",'Hitos de enfoque priorizado'!F72=""),IF('Hitos de enfoque priorizado'!B72=4,"ERROR 2","N/C"),"CORRECT")</f>
        <v>CORRECT</v>
      </c>
      <c r="AF72" s="69" t="str">
        <f>IF(AND('Hitos de enfoque priorizado'!C72="No",'Hitos de enfoque priorizado'!F72=""),IF('Hitos de enfoque priorizado'!B72=5,"ERROR 2","N/C"),"CORRECT")</f>
        <v>CORRECT</v>
      </c>
      <c r="AG72" s="78" t="str">
        <f>IF(AND('Hitos de enfoque priorizado'!C72="No",'Hitos de enfoque priorizado'!F72=""),IF('Hitos de enfoque priorizado'!B72=6,"ERROR 2","N/C"),"CORRECT")</f>
        <v>CORRECT</v>
      </c>
    </row>
    <row r="73" spans="1:33">
      <c r="A73" s="85">
        <f>COUNTIFS('Hitos de enfoque priorizado'!B73,"1",'Hitos de enfoque priorizado'!C73,"Sí")</f>
        <v>0</v>
      </c>
      <c r="B73" s="90">
        <f>COUNTIFS('Hitos de enfoque priorizado'!B73,"2",'Hitos de enfoque priorizado'!C73,"Sí")</f>
        <v>0</v>
      </c>
      <c r="C73" s="86">
        <f>COUNTIFS('Hitos de enfoque priorizado'!B73,"3",'Hitos de enfoque priorizado'!C73,"Sí")</f>
        <v>0</v>
      </c>
      <c r="D73" s="87">
        <f>COUNTIFS('Hitos de enfoque priorizado'!B73,"4",'Hitos de enfoque priorizado'!C73,"Sí")</f>
        <v>0</v>
      </c>
      <c r="E73" s="88">
        <f>COUNTIFS('Hitos de enfoque priorizado'!B73,"5",'Hitos de enfoque priorizado'!C73,"Sí")</f>
        <v>0</v>
      </c>
      <c r="F73" s="89">
        <f>COUNTIFS('Hitos de enfoque priorizado'!B73,"6",'Hitos de enfoque priorizado'!C73,"Sí")</f>
        <v>0</v>
      </c>
      <c r="G73" s="276">
        <f t="shared" si="4"/>
        <v>0</v>
      </c>
      <c r="H73" s="172">
        <f>COUNTIFS('Hitos de enfoque priorizado'!B73,"1",'Hitos de enfoque priorizado'!C73,"N/C")</f>
        <v>0</v>
      </c>
      <c r="I73" s="172">
        <f>COUNTIFS('Hitos de enfoque priorizado'!B73,"2",'Hitos de enfoque priorizado'!C73,"N/C")</f>
        <v>0</v>
      </c>
      <c r="J73" s="172">
        <f>COUNTIFS('Hitos de enfoque priorizado'!B73,"3",'Hitos de enfoque priorizado'!C73,"N/C")</f>
        <v>0</v>
      </c>
      <c r="K73" s="172">
        <f>COUNTIFS('Hitos de enfoque priorizado'!B73,"4",'Hitos de enfoque priorizado'!C73,"N/C")</f>
        <v>0</v>
      </c>
      <c r="L73" s="172">
        <f>COUNTIFS('Hitos de enfoque priorizado'!B73,"5",'Hitos de enfoque priorizado'!C73,"N/C")</f>
        <v>0</v>
      </c>
      <c r="M73" s="172">
        <f>COUNTIFS('Hitos de enfoque priorizado'!B73,"6",'Hitos de enfoque priorizado'!C73,"N/C")</f>
        <v>0</v>
      </c>
      <c r="N73" s="262">
        <f t="shared" si="3"/>
        <v>0</v>
      </c>
      <c r="O73" s="281"/>
      <c r="P73" s="75" t="str">
        <f>IF('Hitos de enfoque priorizado'!$B73=1,'Hitos de enfoque priorizado'!$F73,"")</f>
        <v/>
      </c>
      <c r="Q73" s="75">
        <f>IF('Hitos de enfoque priorizado'!$B73=2,'Hitos de enfoque priorizado'!$F73,"")</f>
        <v>0</v>
      </c>
      <c r="R73" s="75" t="str">
        <f>IF('Hitos de enfoque priorizado'!$B73=3,'Hitos de enfoque priorizado'!$F73,"")</f>
        <v/>
      </c>
      <c r="S73" s="75" t="str">
        <f>IF('Hitos de enfoque priorizado'!$B73=4,'Hitos de enfoque priorizado'!$F73,"")</f>
        <v/>
      </c>
      <c r="T73" s="75" t="str">
        <f>IF('Hitos de enfoque priorizado'!$B73=5,'Hitos de enfoque priorizado'!$F73,"")</f>
        <v/>
      </c>
      <c r="U73" s="76" t="str">
        <f>IF('Hitos de enfoque priorizado'!$B73=6,'Hitos de enfoque priorizado'!$F73,"")</f>
        <v/>
      </c>
      <c r="V73" s="77" t="str">
        <f>IF(AND('Hitos de enfoque priorizado'!C73="Sí",'Hitos de enfoque priorizado'!F73=""),"CORRECT",IF('Hitos de enfoque priorizado'!C73="No","CORRECT",IF('Hitos de enfoque priorizado'!B73=1,"ERROR 1","N/C")))</f>
        <v>N/C</v>
      </c>
      <c r="W73" s="77" t="str">
        <f>IF(AND('Hitos de enfoque priorizado'!C73="Sí",'Hitos de enfoque priorizado'!F73=""),"CORRECT",IF('Hitos de enfoque priorizado'!C73="No","CORRECT",IF('Hitos de enfoque priorizado'!B73=2,"ERROR 1","N/C")))</f>
        <v>ERROR 1</v>
      </c>
      <c r="X73" s="77" t="str">
        <f>IF(AND('Hitos de enfoque priorizado'!C73="Sí",'Hitos de enfoque priorizado'!F73=""),"CORRECT",IF('Hitos de enfoque priorizado'!C73="No","CORRECT",IF('Hitos de enfoque priorizado'!B73=3,"ERROR 1","N/C")))</f>
        <v>N/C</v>
      </c>
      <c r="Y73" s="77" t="str">
        <f>IF(AND('Hitos de enfoque priorizado'!C73="Sí",'Hitos de enfoque priorizado'!F73=""),"CORRECT",IF('Hitos de enfoque priorizado'!C73="No","CORRECT",IF('Hitos de enfoque priorizado'!B73=4,"ERROR 1","N/C")))</f>
        <v>N/C</v>
      </c>
      <c r="Z73" s="77" t="str">
        <f>IF(AND('Hitos de enfoque priorizado'!C73="Sí",'Hitos de enfoque priorizado'!F73=""),"CORRECT",IF('Hitos de enfoque priorizado'!C73="No","CORRECT",IF('Hitos de enfoque priorizado'!B73=5,"ERROR 1","N/C")))</f>
        <v>N/C</v>
      </c>
      <c r="AA73" s="77" t="str">
        <f>IF(AND('Hitos de enfoque priorizado'!C73="Sí",'Hitos de enfoque priorizado'!F73=""),"CORRECT",IF('Hitos de enfoque priorizado'!C73="No","CORRECT",IF('Hitos de enfoque priorizado'!B73=6,"ERROR 1","N/C")))</f>
        <v>N/C</v>
      </c>
      <c r="AB73" s="69" t="str">
        <f>IF(AND('Hitos de enfoque priorizado'!C73="No",'Hitos de enfoque priorizado'!F73=""),IF('Hitos de enfoque priorizado'!B73=1,"ERROR 2","N/C"),"CORRECT")</f>
        <v>CORRECT</v>
      </c>
      <c r="AC73" s="69" t="str">
        <f>IF(AND('Hitos de enfoque priorizado'!C73="No",'Hitos de enfoque priorizado'!F73=""),IF('Hitos de enfoque priorizado'!B73=2,"ERROR 2","N/C"),"CORRECT")</f>
        <v>CORRECT</v>
      </c>
      <c r="AD73" s="69" t="str">
        <f>IF(AND('Hitos de enfoque priorizado'!C73="No",'Hitos de enfoque priorizado'!F73=""),IF('Hitos de enfoque priorizado'!B73=3,"ERROR 2","N/C"),"CORRECT")</f>
        <v>CORRECT</v>
      </c>
      <c r="AE73" s="69" t="str">
        <f>IF(AND('Hitos de enfoque priorizado'!C73="No",'Hitos de enfoque priorizado'!F73=""),IF('Hitos de enfoque priorizado'!B73=4,"ERROR 2","N/C"),"CORRECT")</f>
        <v>CORRECT</v>
      </c>
      <c r="AF73" s="69" t="str">
        <f>IF(AND('Hitos de enfoque priorizado'!C73="No",'Hitos de enfoque priorizado'!F73=""),IF('Hitos de enfoque priorizado'!B73=5,"ERROR 2","N/C"),"CORRECT")</f>
        <v>CORRECT</v>
      </c>
      <c r="AG73" s="78" t="str">
        <f>IF(AND('Hitos de enfoque priorizado'!C73="No",'Hitos de enfoque priorizado'!F73=""),IF('Hitos de enfoque priorizado'!B73=6,"ERROR 2","N/C"),"CORRECT")</f>
        <v>CORRECT</v>
      </c>
    </row>
    <row r="74" spans="1:33">
      <c r="A74" s="85">
        <f>COUNTIFS('Hitos de enfoque priorizado'!B74,"1",'Hitos de enfoque priorizado'!C74,"Sí")</f>
        <v>0</v>
      </c>
      <c r="B74" s="90">
        <f>COUNTIFS('Hitos de enfoque priorizado'!B74,"2",'Hitos de enfoque priorizado'!C74,"Sí")</f>
        <v>0</v>
      </c>
      <c r="C74" s="86">
        <f>COUNTIFS('Hitos de enfoque priorizado'!B74,"3",'Hitos de enfoque priorizado'!C74,"Sí")</f>
        <v>0</v>
      </c>
      <c r="D74" s="87">
        <f>COUNTIFS('Hitos de enfoque priorizado'!B74,"4",'Hitos de enfoque priorizado'!C74,"Sí")</f>
        <v>0</v>
      </c>
      <c r="E74" s="88">
        <f>COUNTIFS('Hitos de enfoque priorizado'!B74,"5",'Hitos de enfoque priorizado'!C74,"Sí")</f>
        <v>0</v>
      </c>
      <c r="F74" s="89">
        <f>COUNTIFS('Hitos de enfoque priorizado'!B74,"6",'Hitos de enfoque priorizado'!C74,"Sí")</f>
        <v>0</v>
      </c>
      <c r="G74" s="276">
        <f t="shared" si="4"/>
        <v>0</v>
      </c>
      <c r="H74" s="172">
        <f>COUNTIFS('Hitos de enfoque priorizado'!B74,"1",'Hitos de enfoque priorizado'!C74,"N/C")</f>
        <v>0</v>
      </c>
      <c r="I74" s="172">
        <f>COUNTIFS('Hitos de enfoque priorizado'!B74,"2",'Hitos de enfoque priorizado'!C74,"N/C")</f>
        <v>0</v>
      </c>
      <c r="J74" s="172">
        <f>COUNTIFS('Hitos de enfoque priorizado'!B74,"3",'Hitos de enfoque priorizado'!C74,"N/C")</f>
        <v>0</v>
      </c>
      <c r="K74" s="172">
        <f>COUNTIFS('Hitos de enfoque priorizado'!B74,"4",'Hitos de enfoque priorizado'!C74,"N/C")</f>
        <v>0</v>
      </c>
      <c r="L74" s="172">
        <f>COUNTIFS('Hitos de enfoque priorizado'!B74,"5",'Hitos de enfoque priorizado'!C74,"N/C")</f>
        <v>0</v>
      </c>
      <c r="M74" s="172">
        <f>COUNTIFS('Hitos de enfoque priorizado'!B74,"6",'Hitos de enfoque priorizado'!C74,"N/C")</f>
        <v>0</v>
      </c>
      <c r="N74" s="262">
        <f t="shared" si="3"/>
        <v>0</v>
      </c>
      <c r="O74" s="281"/>
      <c r="P74" s="75" t="str">
        <f>IF('Hitos de enfoque priorizado'!$B74=1,'Hitos de enfoque priorizado'!$F74,"")</f>
        <v/>
      </c>
      <c r="Q74" s="75">
        <f>IF('Hitos de enfoque priorizado'!$B74=2,'Hitos de enfoque priorizado'!$F74,"")</f>
        <v>0</v>
      </c>
      <c r="R74" s="75" t="str">
        <f>IF('Hitos de enfoque priorizado'!$B74=3,'Hitos de enfoque priorizado'!$F74,"")</f>
        <v/>
      </c>
      <c r="S74" s="75" t="str">
        <f>IF('Hitos de enfoque priorizado'!$B74=4,'Hitos de enfoque priorizado'!$F74,"")</f>
        <v/>
      </c>
      <c r="T74" s="75" t="str">
        <f>IF('Hitos de enfoque priorizado'!$B74=5,'Hitos de enfoque priorizado'!$F74,"")</f>
        <v/>
      </c>
      <c r="U74" s="76" t="str">
        <f>IF('Hitos de enfoque priorizado'!$B74=6,'Hitos de enfoque priorizado'!$F74,"")</f>
        <v/>
      </c>
      <c r="V74" s="77" t="str">
        <f>IF(AND('Hitos de enfoque priorizado'!C74="Sí",'Hitos de enfoque priorizado'!F74=""),"CORRECT",IF('Hitos de enfoque priorizado'!C74="No","CORRECT",IF('Hitos de enfoque priorizado'!B74=1,"ERROR 1","N/C")))</f>
        <v>N/C</v>
      </c>
      <c r="W74" s="77" t="str">
        <f>IF(AND('Hitos de enfoque priorizado'!C74="Sí",'Hitos de enfoque priorizado'!F74=""),"CORRECT",IF('Hitos de enfoque priorizado'!C74="No","CORRECT",IF('Hitos de enfoque priorizado'!B74=2,"ERROR 1","N/C")))</f>
        <v>ERROR 1</v>
      </c>
      <c r="X74" s="77" t="str">
        <f>IF(AND('Hitos de enfoque priorizado'!C74="Sí",'Hitos de enfoque priorizado'!F74=""),"CORRECT",IF('Hitos de enfoque priorizado'!C74="No","CORRECT",IF('Hitos de enfoque priorizado'!B74=3,"ERROR 1","N/C")))</f>
        <v>N/C</v>
      </c>
      <c r="Y74" s="77" t="str">
        <f>IF(AND('Hitos de enfoque priorizado'!C74="Sí",'Hitos de enfoque priorizado'!F74=""),"CORRECT",IF('Hitos de enfoque priorizado'!C74="No","CORRECT",IF('Hitos de enfoque priorizado'!B74=4,"ERROR 1","N/C")))</f>
        <v>N/C</v>
      </c>
      <c r="Z74" s="77" t="str">
        <f>IF(AND('Hitos de enfoque priorizado'!C74="Sí",'Hitos de enfoque priorizado'!F74=""),"CORRECT",IF('Hitos de enfoque priorizado'!C74="No","CORRECT",IF('Hitos de enfoque priorizado'!B74=5,"ERROR 1","N/C")))</f>
        <v>N/C</v>
      </c>
      <c r="AA74" s="77" t="str">
        <f>IF(AND('Hitos de enfoque priorizado'!C74="Sí",'Hitos de enfoque priorizado'!F74=""),"CORRECT",IF('Hitos de enfoque priorizado'!C74="No","CORRECT",IF('Hitos de enfoque priorizado'!B74=6,"ERROR 1","N/C")))</f>
        <v>N/C</v>
      </c>
      <c r="AB74" s="69" t="str">
        <f>IF(AND('Hitos de enfoque priorizado'!C74="No",'Hitos de enfoque priorizado'!F74=""),IF('Hitos de enfoque priorizado'!B74=1,"ERROR 2","N/C"),"CORRECT")</f>
        <v>CORRECT</v>
      </c>
      <c r="AC74" s="69" t="str">
        <f>IF(AND('Hitos de enfoque priorizado'!C74="No",'Hitos de enfoque priorizado'!F74=""),IF('Hitos de enfoque priorizado'!B74=2,"ERROR 2","N/C"),"CORRECT")</f>
        <v>CORRECT</v>
      </c>
      <c r="AD74" s="69" t="str">
        <f>IF(AND('Hitos de enfoque priorizado'!C74="No",'Hitos de enfoque priorizado'!F74=""),IF('Hitos de enfoque priorizado'!B74=3,"ERROR 2","N/C"),"CORRECT")</f>
        <v>CORRECT</v>
      </c>
      <c r="AE74" s="69" t="str">
        <f>IF(AND('Hitos de enfoque priorizado'!C74="No",'Hitos de enfoque priorizado'!F74=""),IF('Hitos de enfoque priorizado'!B74=4,"ERROR 2","N/C"),"CORRECT")</f>
        <v>CORRECT</v>
      </c>
      <c r="AF74" s="69" t="str">
        <f>IF(AND('Hitos de enfoque priorizado'!C74="No",'Hitos de enfoque priorizado'!F74=""),IF('Hitos de enfoque priorizado'!B74=5,"ERROR 2","N/C"),"CORRECT")</f>
        <v>CORRECT</v>
      </c>
      <c r="AG74" s="78" t="str">
        <f>IF(AND('Hitos de enfoque priorizado'!C74="No",'Hitos de enfoque priorizado'!F74=""),IF('Hitos de enfoque priorizado'!B74=6,"ERROR 2","N/C"),"CORRECT")</f>
        <v>CORRECT</v>
      </c>
    </row>
    <row r="75" spans="1:33">
      <c r="A75" s="85">
        <f>COUNTIFS('Hitos de enfoque priorizado'!B75,"1",'Hitos de enfoque priorizado'!C75,"Sí")</f>
        <v>0</v>
      </c>
      <c r="B75" s="90">
        <f>COUNTIFS('Hitos de enfoque priorizado'!B75,"2",'Hitos de enfoque priorizado'!C75,"Sí")</f>
        <v>0</v>
      </c>
      <c r="C75" s="86">
        <f>COUNTIFS('Hitos de enfoque priorizado'!B75,"3",'Hitos de enfoque priorizado'!C75,"Sí")</f>
        <v>0</v>
      </c>
      <c r="D75" s="87">
        <f>COUNTIFS('Hitos de enfoque priorizado'!B75,"4",'Hitos de enfoque priorizado'!C75,"Sí")</f>
        <v>0</v>
      </c>
      <c r="E75" s="88">
        <f>COUNTIFS('Hitos de enfoque priorizado'!B75,"5",'Hitos de enfoque priorizado'!C75,"Sí")</f>
        <v>0</v>
      </c>
      <c r="F75" s="89">
        <f>COUNTIFS('Hitos de enfoque priorizado'!B75,"6",'Hitos de enfoque priorizado'!C75,"Sí")</f>
        <v>0</v>
      </c>
      <c r="G75" s="276">
        <f t="shared" si="4"/>
        <v>0</v>
      </c>
      <c r="H75" s="172">
        <f>COUNTIFS('Hitos de enfoque priorizado'!B75,"1",'Hitos de enfoque priorizado'!C75,"N/C")</f>
        <v>0</v>
      </c>
      <c r="I75" s="172">
        <f>COUNTIFS('Hitos de enfoque priorizado'!B75,"2",'Hitos de enfoque priorizado'!C75,"N/C")</f>
        <v>0</v>
      </c>
      <c r="J75" s="172">
        <f>COUNTIFS('Hitos de enfoque priorizado'!B75,"3",'Hitos de enfoque priorizado'!C75,"N/C")</f>
        <v>0</v>
      </c>
      <c r="K75" s="172">
        <f>COUNTIFS('Hitos de enfoque priorizado'!B75,"4",'Hitos de enfoque priorizado'!C75,"N/C")</f>
        <v>0</v>
      </c>
      <c r="L75" s="172">
        <f>COUNTIFS('Hitos de enfoque priorizado'!B75,"5",'Hitos de enfoque priorizado'!C75,"N/C")</f>
        <v>0</v>
      </c>
      <c r="M75" s="172">
        <f>COUNTIFS('Hitos de enfoque priorizado'!B75,"6",'Hitos de enfoque priorizado'!C75,"N/C")</f>
        <v>0</v>
      </c>
      <c r="N75" s="262">
        <f t="shared" si="3"/>
        <v>0</v>
      </c>
      <c r="O75" s="281"/>
      <c r="P75" s="75" t="str">
        <f>IF('Hitos de enfoque priorizado'!$B75=1,'Hitos de enfoque priorizado'!$F75,"")</f>
        <v/>
      </c>
      <c r="Q75" s="75" t="str">
        <f>IF('Hitos de enfoque priorizado'!$B75=2,'Hitos de enfoque priorizado'!$F75,"")</f>
        <v/>
      </c>
      <c r="R75" s="75" t="str">
        <f>IF('Hitos de enfoque priorizado'!$B75=3,'Hitos de enfoque priorizado'!$F75,"")</f>
        <v/>
      </c>
      <c r="S75" s="75" t="str">
        <f>IF('Hitos de enfoque priorizado'!$B75=4,'Hitos de enfoque priorizado'!$F75,"")</f>
        <v/>
      </c>
      <c r="T75" s="75" t="str">
        <f>IF('Hitos de enfoque priorizado'!$B75=5,'Hitos de enfoque priorizado'!$F75,"")</f>
        <v/>
      </c>
      <c r="U75" s="76" t="str">
        <f>IF('Hitos de enfoque priorizado'!$B75=6,'Hitos de enfoque priorizado'!$F75,"")</f>
        <v/>
      </c>
      <c r="V75" s="77" t="str">
        <f>IF(AND('Hitos de enfoque priorizado'!C75="Sí",'Hitos de enfoque priorizado'!F75=""),"CORRECT",IF('Hitos de enfoque priorizado'!C75="No","CORRECT",IF('Hitos de enfoque priorizado'!B75=1,"ERROR 1","N/C")))</f>
        <v>N/C</v>
      </c>
      <c r="W75" s="77" t="str">
        <f>IF(AND('Hitos de enfoque priorizado'!C75="Sí",'Hitos de enfoque priorizado'!F75=""),"CORRECT",IF('Hitos de enfoque priorizado'!C75="No","CORRECT",IF('Hitos de enfoque priorizado'!B75=2,"ERROR 1","N/C")))</f>
        <v>N/C</v>
      </c>
      <c r="X75" s="77" t="str">
        <f>IF(AND('Hitos de enfoque priorizado'!C75="Sí",'Hitos de enfoque priorizado'!F75=""),"CORRECT",IF('Hitos de enfoque priorizado'!C75="No","CORRECT",IF('Hitos de enfoque priorizado'!B75=3,"ERROR 1","N/C")))</f>
        <v>N/C</v>
      </c>
      <c r="Y75" s="77" t="str">
        <f>IF(AND('Hitos de enfoque priorizado'!C75="Sí",'Hitos de enfoque priorizado'!F75=""),"CORRECT",IF('Hitos de enfoque priorizado'!C75="No","CORRECT",IF('Hitos de enfoque priorizado'!B75=4,"ERROR 1","N/C")))</f>
        <v>N/C</v>
      </c>
      <c r="Z75" s="77" t="str">
        <f>IF(AND('Hitos de enfoque priorizado'!C75="Sí",'Hitos de enfoque priorizado'!F75=""),"CORRECT",IF('Hitos de enfoque priorizado'!C75="No","CORRECT",IF('Hitos de enfoque priorizado'!B75=5,"ERROR 1","N/C")))</f>
        <v>N/C</v>
      </c>
      <c r="AA75" s="77" t="str">
        <f>IF(AND('Hitos de enfoque priorizado'!C75="Sí",'Hitos de enfoque priorizado'!F75=""),"CORRECT",IF('Hitos de enfoque priorizado'!C75="No","CORRECT",IF('Hitos de enfoque priorizado'!B75=6,"ERROR 1","N/C")))</f>
        <v>N/C</v>
      </c>
      <c r="AB75" s="69" t="str">
        <f>IF(AND('Hitos de enfoque priorizado'!C75="No",'Hitos de enfoque priorizado'!F75=""),IF('Hitos de enfoque priorizado'!B75=1,"ERROR 2","N/C"),"CORRECT")</f>
        <v>CORRECT</v>
      </c>
      <c r="AC75" s="69" t="str">
        <f>IF(AND('Hitos de enfoque priorizado'!C75="No",'Hitos de enfoque priorizado'!F75=""),IF('Hitos de enfoque priorizado'!B75=2,"ERROR 2","N/C"),"CORRECT")</f>
        <v>CORRECT</v>
      </c>
      <c r="AD75" s="69" t="str">
        <f>IF(AND('Hitos de enfoque priorizado'!C75="No",'Hitos de enfoque priorizado'!F75=""),IF('Hitos de enfoque priorizado'!B75=3,"ERROR 2","N/C"),"CORRECT")</f>
        <v>CORRECT</v>
      </c>
      <c r="AE75" s="69" t="str">
        <f>IF(AND('Hitos de enfoque priorizado'!C75="No",'Hitos de enfoque priorizado'!F75=""),IF('Hitos de enfoque priorizado'!B75=4,"ERROR 2","N/C"),"CORRECT")</f>
        <v>CORRECT</v>
      </c>
      <c r="AF75" s="69" t="str">
        <f>IF(AND('Hitos de enfoque priorizado'!C75="No",'Hitos de enfoque priorizado'!F75=""),IF('Hitos de enfoque priorizado'!B75=5,"ERROR 2","N/C"),"CORRECT")</f>
        <v>CORRECT</v>
      </c>
      <c r="AG75" s="78" t="str">
        <f>IF(AND('Hitos de enfoque priorizado'!C75="No",'Hitos de enfoque priorizado'!F75=""),IF('Hitos de enfoque priorizado'!B75=6,"ERROR 2","N/C"),"CORRECT")</f>
        <v>CORRECT</v>
      </c>
    </row>
    <row r="76" spans="1:33">
      <c r="A76" s="85">
        <f>COUNTIFS('Hitos de enfoque priorizado'!B76,"1",'Hitos de enfoque priorizado'!C76,"Sí")</f>
        <v>0</v>
      </c>
      <c r="B76" s="90">
        <f>COUNTIFS('Hitos de enfoque priorizado'!B76,"2",'Hitos de enfoque priorizado'!C76,"Sí")</f>
        <v>0</v>
      </c>
      <c r="C76" s="86">
        <f>COUNTIFS('Hitos de enfoque priorizado'!B76,"3",'Hitos de enfoque priorizado'!C76,"Sí")</f>
        <v>0</v>
      </c>
      <c r="D76" s="87">
        <f>COUNTIFS('Hitos de enfoque priorizado'!B76,"4",'Hitos de enfoque priorizado'!C76,"Sí")</f>
        <v>0</v>
      </c>
      <c r="E76" s="88">
        <f>COUNTIFS('Hitos de enfoque priorizado'!B76,"5",'Hitos de enfoque priorizado'!C76,"Sí")</f>
        <v>0</v>
      </c>
      <c r="F76" s="89">
        <f>COUNTIFS('Hitos de enfoque priorizado'!B76,"6",'Hitos de enfoque priorizado'!C76,"Sí")</f>
        <v>0</v>
      </c>
      <c r="G76" s="276">
        <f t="shared" si="4"/>
        <v>0</v>
      </c>
      <c r="H76" s="172">
        <f>COUNTIFS('Hitos de enfoque priorizado'!B76,"1",'Hitos de enfoque priorizado'!C76,"N/C")</f>
        <v>0</v>
      </c>
      <c r="I76" s="172">
        <f>COUNTIFS('Hitos de enfoque priorizado'!B76,"2",'Hitos de enfoque priorizado'!C76,"N/C")</f>
        <v>0</v>
      </c>
      <c r="J76" s="172">
        <f>COUNTIFS('Hitos de enfoque priorizado'!B76,"3",'Hitos de enfoque priorizado'!C76,"N/C")</f>
        <v>0</v>
      </c>
      <c r="K76" s="172">
        <f>COUNTIFS('Hitos de enfoque priorizado'!B76,"4",'Hitos de enfoque priorizado'!C76,"N/C")</f>
        <v>0</v>
      </c>
      <c r="L76" s="172">
        <f>COUNTIFS('Hitos de enfoque priorizado'!B76,"5",'Hitos de enfoque priorizado'!C76,"N/C")</f>
        <v>0</v>
      </c>
      <c r="M76" s="172">
        <f>COUNTIFS('Hitos de enfoque priorizado'!B76,"6",'Hitos de enfoque priorizado'!C76,"N/C")</f>
        <v>0</v>
      </c>
      <c r="N76" s="262">
        <f t="shared" si="3"/>
        <v>0</v>
      </c>
      <c r="O76" s="281"/>
      <c r="P76" s="75" t="str">
        <f>IF('Hitos de enfoque priorizado'!$B76=1,'Hitos de enfoque priorizado'!$F76,"")</f>
        <v/>
      </c>
      <c r="Q76" s="75" t="str">
        <f>IF('Hitos de enfoque priorizado'!$B76=2,'Hitos de enfoque priorizado'!$F76,"")</f>
        <v/>
      </c>
      <c r="R76" s="75">
        <f>IF('Hitos de enfoque priorizado'!$B76=3,'Hitos de enfoque priorizado'!$F76,"")</f>
        <v>0</v>
      </c>
      <c r="S76" s="75" t="str">
        <f>IF('Hitos de enfoque priorizado'!$B76=4,'Hitos de enfoque priorizado'!$F76,"")</f>
        <v/>
      </c>
      <c r="T76" s="75" t="str">
        <f>IF('Hitos de enfoque priorizado'!$B76=5,'Hitos de enfoque priorizado'!$F76,"")</f>
        <v/>
      </c>
      <c r="U76" s="76" t="str">
        <f>IF('Hitos de enfoque priorizado'!$B76=6,'Hitos de enfoque priorizado'!$F76,"")</f>
        <v/>
      </c>
      <c r="V76" s="77" t="str">
        <f>IF(AND('Hitos de enfoque priorizado'!C76="Sí",'Hitos de enfoque priorizado'!F76=""),"CORRECT",IF('Hitos de enfoque priorizado'!C76="No","CORRECT",IF('Hitos de enfoque priorizado'!B76=1,"ERROR 1","N/C")))</f>
        <v>N/C</v>
      </c>
      <c r="W76" s="77" t="str">
        <f>IF(AND('Hitos de enfoque priorizado'!C76="Sí",'Hitos de enfoque priorizado'!F76=""),"CORRECT",IF('Hitos de enfoque priorizado'!C76="No","CORRECT",IF('Hitos de enfoque priorizado'!B76=2,"ERROR 1","N/C")))</f>
        <v>N/C</v>
      </c>
      <c r="X76" s="77" t="str">
        <f>IF(AND('Hitos de enfoque priorizado'!C76="Sí",'Hitos de enfoque priorizado'!F76=""),"CORRECT",IF('Hitos de enfoque priorizado'!C76="No","CORRECT",IF('Hitos de enfoque priorizado'!B76=3,"ERROR 1","N/C")))</f>
        <v>ERROR 1</v>
      </c>
      <c r="Y76" s="77" t="str">
        <f>IF(AND('Hitos de enfoque priorizado'!C76="Sí",'Hitos de enfoque priorizado'!F76=""),"CORRECT",IF('Hitos de enfoque priorizado'!C76="No","CORRECT",IF('Hitos de enfoque priorizado'!B76=4,"ERROR 1","N/C")))</f>
        <v>N/C</v>
      </c>
      <c r="Z76" s="77" t="str">
        <f>IF(AND('Hitos de enfoque priorizado'!C76="Sí",'Hitos de enfoque priorizado'!F76=""),"CORRECT",IF('Hitos de enfoque priorizado'!C76="No","CORRECT",IF('Hitos de enfoque priorizado'!B76=5,"ERROR 1","N/C")))</f>
        <v>N/C</v>
      </c>
      <c r="AA76" s="77" t="str">
        <f>IF(AND('Hitos de enfoque priorizado'!C76="Sí",'Hitos de enfoque priorizado'!F76=""),"CORRECT",IF('Hitos de enfoque priorizado'!C76="No","CORRECT",IF('Hitos de enfoque priorizado'!B76=6,"ERROR 1","N/C")))</f>
        <v>N/C</v>
      </c>
      <c r="AB76" s="69" t="str">
        <f>IF(AND('Hitos de enfoque priorizado'!C76="No",'Hitos de enfoque priorizado'!F76=""),IF('Hitos de enfoque priorizado'!B76=1,"ERROR 2","N/C"),"CORRECT")</f>
        <v>CORRECT</v>
      </c>
      <c r="AC76" s="69" t="str">
        <f>IF(AND('Hitos de enfoque priorizado'!C76="No",'Hitos de enfoque priorizado'!F76=""),IF('Hitos de enfoque priorizado'!B76=2,"ERROR 2","N/C"),"CORRECT")</f>
        <v>CORRECT</v>
      </c>
      <c r="AD76" s="69" t="str">
        <f>IF(AND('Hitos de enfoque priorizado'!C76="No",'Hitos de enfoque priorizado'!F76=""),IF('Hitos de enfoque priorizado'!B76=3,"ERROR 2","N/C"),"CORRECT")</f>
        <v>CORRECT</v>
      </c>
      <c r="AE76" s="69" t="str">
        <f>IF(AND('Hitos de enfoque priorizado'!C76="No",'Hitos de enfoque priorizado'!F76=""),IF('Hitos de enfoque priorizado'!B76=4,"ERROR 2","N/C"),"CORRECT")</f>
        <v>CORRECT</v>
      </c>
      <c r="AF76" s="69" t="str">
        <f>IF(AND('Hitos de enfoque priorizado'!C76="No",'Hitos de enfoque priorizado'!F76=""),IF('Hitos de enfoque priorizado'!B76=5,"ERROR 2","N/C"),"CORRECT")</f>
        <v>CORRECT</v>
      </c>
      <c r="AG76" s="78" t="str">
        <f>IF(AND('Hitos de enfoque priorizado'!C76="No",'Hitos de enfoque priorizado'!F76=""),IF('Hitos de enfoque priorizado'!B76=6,"ERROR 2","N/C"),"CORRECT")</f>
        <v>CORRECT</v>
      </c>
    </row>
    <row r="77" spans="1:33">
      <c r="A77" s="85">
        <f>COUNTIFS('Hitos de enfoque priorizado'!B77,"1",'Hitos de enfoque priorizado'!C77,"Sí")</f>
        <v>0</v>
      </c>
      <c r="B77" s="90">
        <f>COUNTIFS('Hitos de enfoque priorizado'!B77,"2",'Hitos de enfoque priorizado'!C77,"Sí")</f>
        <v>0</v>
      </c>
      <c r="C77" s="86">
        <f>COUNTIFS('Hitos de enfoque priorizado'!B77,"3",'Hitos de enfoque priorizado'!C77,"Sí")</f>
        <v>0</v>
      </c>
      <c r="D77" s="87">
        <f>COUNTIFS('Hitos de enfoque priorizado'!B77,"4",'Hitos de enfoque priorizado'!C77,"Sí")</f>
        <v>0</v>
      </c>
      <c r="E77" s="88">
        <f>COUNTIFS('Hitos de enfoque priorizado'!B77,"5",'Hitos de enfoque priorizado'!C77,"Sí")</f>
        <v>0</v>
      </c>
      <c r="F77" s="89">
        <f>COUNTIFS('Hitos de enfoque priorizado'!B77,"6",'Hitos de enfoque priorizado'!C77,"Sí")</f>
        <v>0</v>
      </c>
      <c r="G77" s="276">
        <f t="shared" si="4"/>
        <v>0</v>
      </c>
      <c r="H77" s="172">
        <f>COUNTIFS('Hitos de enfoque priorizado'!B77,"1",'Hitos de enfoque priorizado'!C77,"N/C")</f>
        <v>0</v>
      </c>
      <c r="I77" s="172">
        <f>COUNTIFS('Hitos de enfoque priorizado'!B77,"2",'Hitos de enfoque priorizado'!C77,"N/C")</f>
        <v>0</v>
      </c>
      <c r="J77" s="172">
        <f>COUNTIFS('Hitos de enfoque priorizado'!B77,"3",'Hitos de enfoque priorizado'!C77,"N/C")</f>
        <v>0</v>
      </c>
      <c r="K77" s="172">
        <f>COUNTIFS('Hitos de enfoque priorizado'!B77,"4",'Hitos de enfoque priorizado'!C77,"N/C")</f>
        <v>0</v>
      </c>
      <c r="L77" s="172">
        <f>COUNTIFS('Hitos de enfoque priorizado'!B77,"5",'Hitos de enfoque priorizado'!C77,"N/C")</f>
        <v>0</v>
      </c>
      <c r="M77" s="172">
        <f>COUNTIFS('Hitos de enfoque priorizado'!B77,"6",'Hitos de enfoque priorizado'!C77,"N/C")</f>
        <v>0</v>
      </c>
      <c r="N77" s="262">
        <f t="shared" si="3"/>
        <v>0</v>
      </c>
      <c r="O77" s="281"/>
      <c r="P77" s="75" t="str">
        <f>IF('Hitos de enfoque priorizado'!$B77=1,'Hitos de enfoque priorizado'!$F77,"")</f>
        <v/>
      </c>
      <c r="Q77" s="75" t="str">
        <f>IF('Hitos de enfoque priorizado'!$B77=2,'Hitos de enfoque priorizado'!$F77,"")</f>
        <v/>
      </c>
      <c r="R77" s="75">
        <f>IF('Hitos de enfoque priorizado'!$B77=3,'Hitos de enfoque priorizado'!$F77,"")</f>
        <v>0</v>
      </c>
      <c r="S77" s="75" t="str">
        <f>IF('Hitos de enfoque priorizado'!$B77=4,'Hitos de enfoque priorizado'!$F77,"")</f>
        <v/>
      </c>
      <c r="T77" s="75" t="str">
        <f>IF('Hitos de enfoque priorizado'!$B77=5,'Hitos de enfoque priorizado'!$F77,"")</f>
        <v/>
      </c>
      <c r="U77" s="76" t="str">
        <f>IF('Hitos de enfoque priorizado'!$B77=6,'Hitos de enfoque priorizado'!$F77,"")</f>
        <v/>
      </c>
      <c r="V77" s="77" t="str">
        <f>IF(AND('Hitos de enfoque priorizado'!C77="Sí",'Hitos de enfoque priorizado'!F77=""),"CORRECT",IF('Hitos de enfoque priorizado'!C77="No","CORRECT",IF('Hitos de enfoque priorizado'!B77=1,"ERROR 1","N/C")))</f>
        <v>N/C</v>
      </c>
      <c r="W77" s="77" t="str">
        <f>IF(AND('Hitos de enfoque priorizado'!C77="Sí",'Hitos de enfoque priorizado'!F77=""),"CORRECT",IF('Hitos de enfoque priorizado'!C77="No","CORRECT",IF('Hitos de enfoque priorizado'!B77=2,"ERROR 1","N/C")))</f>
        <v>N/C</v>
      </c>
      <c r="X77" s="77" t="str">
        <f>IF(AND('Hitos de enfoque priorizado'!C77="Sí",'Hitos de enfoque priorizado'!F77=""),"CORRECT",IF('Hitos de enfoque priorizado'!C77="No","CORRECT",IF('Hitos de enfoque priorizado'!B77=3,"ERROR 1","N/C")))</f>
        <v>ERROR 1</v>
      </c>
      <c r="Y77" s="77" t="str">
        <f>IF(AND('Hitos de enfoque priorizado'!C77="Sí",'Hitos de enfoque priorizado'!F77=""),"CORRECT",IF('Hitos de enfoque priorizado'!C77="No","CORRECT",IF('Hitos de enfoque priorizado'!B77=4,"ERROR 1","N/C")))</f>
        <v>N/C</v>
      </c>
      <c r="Z77" s="77" t="str">
        <f>IF(AND('Hitos de enfoque priorizado'!C77="Sí",'Hitos de enfoque priorizado'!F77=""),"CORRECT",IF('Hitos de enfoque priorizado'!C77="No","CORRECT",IF('Hitos de enfoque priorizado'!B77=5,"ERROR 1","N/C")))</f>
        <v>N/C</v>
      </c>
      <c r="AA77" s="77" t="str">
        <f>IF(AND('Hitos de enfoque priorizado'!C77="Sí",'Hitos de enfoque priorizado'!F77=""),"CORRECT",IF('Hitos de enfoque priorizado'!C77="No","CORRECT",IF('Hitos de enfoque priorizado'!B77=6,"ERROR 1","N/C")))</f>
        <v>N/C</v>
      </c>
      <c r="AB77" s="69" t="str">
        <f>IF(AND('Hitos de enfoque priorizado'!C77="No",'Hitos de enfoque priorizado'!F77=""),IF('Hitos de enfoque priorizado'!B77=1,"ERROR 2","N/C"),"CORRECT")</f>
        <v>CORRECT</v>
      </c>
      <c r="AC77" s="69" t="str">
        <f>IF(AND('Hitos de enfoque priorizado'!C77="No",'Hitos de enfoque priorizado'!F77=""),IF('Hitos de enfoque priorizado'!B77=2,"ERROR 2","N/C"),"CORRECT")</f>
        <v>CORRECT</v>
      </c>
      <c r="AD77" s="69" t="str">
        <f>IF(AND('Hitos de enfoque priorizado'!C77="No",'Hitos de enfoque priorizado'!F77=""),IF('Hitos de enfoque priorizado'!B77=3,"ERROR 2","N/C"),"CORRECT")</f>
        <v>CORRECT</v>
      </c>
      <c r="AE77" s="69" t="str">
        <f>IF(AND('Hitos de enfoque priorizado'!C77="No",'Hitos de enfoque priorizado'!F77=""),IF('Hitos de enfoque priorizado'!B77=4,"ERROR 2","N/C"),"CORRECT")</f>
        <v>CORRECT</v>
      </c>
      <c r="AF77" s="69" t="str">
        <f>IF(AND('Hitos de enfoque priorizado'!C77="No",'Hitos de enfoque priorizado'!F77=""),IF('Hitos de enfoque priorizado'!B77=5,"ERROR 2","N/C"),"CORRECT")</f>
        <v>CORRECT</v>
      </c>
      <c r="AG77" s="78" t="str">
        <f>IF(AND('Hitos de enfoque priorizado'!C77="No",'Hitos de enfoque priorizado'!F77=""),IF('Hitos de enfoque priorizado'!B77=6,"ERROR 2","N/C"),"CORRECT")</f>
        <v>CORRECT</v>
      </c>
    </row>
    <row r="78" spans="1:33">
      <c r="A78" s="85">
        <f>COUNTIFS('Hitos de enfoque priorizado'!B78,"1",'Hitos de enfoque priorizado'!C78,"Sí")</f>
        <v>0</v>
      </c>
      <c r="B78" s="90">
        <f>COUNTIFS('Hitos de enfoque priorizado'!B78,"2",'Hitos de enfoque priorizado'!C78,"Sí")</f>
        <v>0</v>
      </c>
      <c r="C78" s="86">
        <f>COUNTIFS('Hitos de enfoque priorizado'!B78,"3",'Hitos de enfoque priorizado'!C78,"Sí")</f>
        <v>0</v>
      </c>
      <c r="D78" s="87">
        <f>COUNTIFS('Hitos de enfoque priorizado'!B78,"4",'Hitos de enfoque priorizado'!C78,"Sí")</f>
        <v>0</v>
      </c>
      <c r="E78" s="88">
        <f>COUNTIFS('Hitos de enfoque priorizado'!B78,"5",'Hitos de enfoque priorizado'!C78,"Sí")</f>
        <v>0</v>
      </c>
      <c r="F78" s="89">
        <f>COUNTIFS('Hitos de enfoque priorizado'!B78,"6",'Hitos de enfoque priorizado'!C78,"Sí")</f>
        <v>0</v>
      </c>
      <c r="G78" s="276">
        <f t="shared" si="4"/>
        <v>0</v>
      </c>
      <c r="H78" s="172">
        <f>COUNTIFS('Hitos de enfoque priorizado'!B78,"1",'Hitos de enfoque priorizado'!C78,"N/C")</f>
        <v>0</v>
      </c>
      <c r="I78" s="172">
        <f>COUNTIFS('Hitos de enfoque priorizado'!B78,"2",'Hitos de enfoque priorizado'!C78,"N/C")</f>
        <v>0</v>
      </c>
      <c r="J78" s="172">
        <f>COUNTIFS('Hitos de enfoque priorizado'!B78,"3",'Hitos de enfoque priorizado'!C78,"N/C")</f>
        <v>0</v>
      </c>
      <c r="K78" s="172">
        <f>COUNTIFS('Hitos de enfoque priorizado'!B78,"4",'Hitos de enfoque priorizado'!C78,"N/C")</f>
        <v>0</v>
      </c>
      <c r="L78" s="172">
        <f>COUNTIFS('Hitos de enfoque priorizado'!B78,"5",'Hitos de enfoque priorizado'!C78,"N/C")</f>
        <v>0</v>
      </c>
      <c r="M78" s="172">
        <f>COUNTIFS('Hitos de enfoque priorizado'!B78,"6",'Hitos de enfoque priorizado'!C78,"N/C")</f>
        <v>0</v>
      </c>
      <c r="N78" s="262">
        <f t="shared" si="3"/>
        <v>0</v>
      </c>
      <c r="O78" s="281"/>
      <c r="P78" s="75" t="str">
        <f>IF('Hitos de enfoque priorizado'!$B78=1,'Hitos de enfoque priorizado'!$F78,"")</f>
        <v/>
      </c>
      <c r="Q78" s="75" t="str">
        <f>IF('Hitos de enfoque priorizado'!$B78=2,'Hitos de enfoque priorizado'!$F78,"")</f>
        <v/>
      </c>
      <c r="R78" s="75">
        <f>IF('Hitos de enfoque priorizado'!$B78=3,'Hitos de enfoque priorizado'!$F78,"")</f>
        <v>0</v>
      </c>
      <c r="S78" s="75" t="str">
        <f>IF('Hitos de enfoque priorizado'!$B78=4,'Hitos de enfoque priorizado'!$F78,"")</f>
        <v/>
      </c>
      <c r="T78" s="75" t="str">
        <f>IF('Hitos de enfoque priorizado'!$B78=5,'Hitos de enfoque priorizado'!$F78,"")</f>
        <v/>
      </c>
      <c r="U78" s="76" t="str">
        <f>IF('Hitos de enfoque priorizado'!$B78=6,'Hitos de enfoque priorizado'!$F78,"")</f>
        <v/>
      </c>
      <c r="V78" s="77" t="str">
        <f>IF(AND('Hitos de enfoque priorizado'!C78="Sí",'Hitos de enfoque priorizado'!F78=""),"CORRECT",IF('Hitos de enfoque priorizado'!C78="No","CORRECT",IF('Hitos de enfoque priorizado'!B78=1,"ERROR 1","N/C")))</f>
        <v>N/C</v>
      </c>
      <c r="W78" s="77" t="str">
        <f>IF(AND('Hitos de enfoque priorizado'!C78="Sí",'Hitos de enfoque priorizado'!F78=""),"CORRECT",IF('Hitos de enfoque priorizado'!C78="No","CORRECT",IF('Hitos de enfoque priorizado'!B78=2,"ERROR 1","N/C")))</f>
        <v>N/C</v>
      </c>
      <c r="X78" s="77" t="str">
        <f>IF(AND('Hitos de enfoque priorizado'!C78="Sí",'Hitos de enfoque priorizado'!F78=""),"CORRECT",IF('Hitos de enfoque priorizado'!C78="No","CORRECT",IF('Hitos de enfoque priorizado'!B78=3,"ERROR 1","N/C")))</f>
        <v>ERROR 1</v>
      </c>
      <c r="Y78" s="77" t="str">
        <f>IF(AND('Hitos de enfoque priorizado'!C78="Sí",'Hitos de enfoque priorizado'!F78=""),"CORRECT",IF('Hitos de enfoque priorizado'!C78="No","CORRECT",IF('Hitos de enfoque priorizado'!B78=4,"ERROR 1","N/C")))</f>
        <v>N/C</v>
      </c>
      <c r="Z78" s="77" t="str">
        <f>IF(AND('Hitos de enfoque priorizado'!C78="Sí",'Hitos de enfoque priorizado'!F78=""),"CORRECT",IF('Hitos de enfoque priorizado'!C78="No","CORRECT",IF('Hitos de enfoque priorizado'!B78=5,"ERROR 1","N/C")))</f>
        <v>N/C</v>
      </c>
      <c r="AA78" s="77" t="str">
        <f>IF(AND('Hitos de enfoque priorizado'!C78="Sí",'Hitos de enfoque priorizado'!F78=""),"CORRECT",IF('Hitos de enfoque priorizado'!C78="No","CORRECT",IF('Hitos de enfoque priorizado'!B78=6,"ERROR 1","N/C")))</f>
        <v>N/C</v>
      </c>
      <c r="AB78" s="69" t="str">
        <f>IF(AND('Hitos de enfoque priorizado'!C78="No",'Hitos de enfoque priorizado'!F78=""),IF('Hitos de enfoque priorizado'!B78=1,"ERROR 2","N/C"),"CORRECT")</f>
        <v>CORRECT</v>
      </c>
      <c r="AC78" s="69" t="str">
        <f>IF(AND('Hitos de enfoque priorizado'!C78="No",'Hitos de enfoque priorizado'!F78=""),IF('Hitos de enfoque priorizado'!B78=2,"ERROR 2","N/C"),"CORRECT")</f>
        <v>CORRECT</v>
      </c>
      <c r="AD78" s="69" t="str">
        <f>IF(AND('Hitos de enfoque priorizado'!C78="No",'Hitos de enfoque priorizado'!F78=""),IF('Hitos de enfoque priorizado'!B78=3,"ERROR 2","N/C"),"CORRECT")</f>
        <v>CORRECT</v>
      </c>
      <c r="AE78" s="69" t="str">
        <f>IF(AND('Hitos de enfoque priorizado'!C78="No",'Hitos de enfoque priorizado'!F78=""),IF('Hitos de enfoque priorizado'!B78=4,"ERROR 2","N/C"),"CORRECT")</f>
        <v>CORRECT</v>
      </c>
      <c r="AF78" s="69" t="str">
        <f>IF(AND('Hitos de enfoque priorizado'!C78="No",'Hitos de enfoque priorizado'!F78=""),IF('Hitos de enfoque priorizado'!B78=5,"ERROR 2","N/C"),"CORRECT")</f>
        <v>CORRECT</v>
      </c>
      <c r="AG78" s="78" t="str">
        <f>IF(AND('Hitos de enfoque priorizado'!C78="No",'Hitos de enfoque priorizado'!F78=""),IF('Hitos de enfoque priorizado'!B78=6,"ERROR 2","N/C"),"CORRECT")</f>
        <v>CORRECT</v>
      </c>
    </row>
    <row r="79" spans="1:33">
      <c r="A79" s="85">
        <f>COUNTIFS('Hitos de enfoque priorizado'!B79,"1",'Hitos de enfoque priorizado'!C79,"Sí")</f>
        <v>0</v>
      </c>
      <c r="B79" s="90">
        <f>COUNTIFS('Hitos de enfoque priorizado'!B79,"2",'Hitos de enfoque priorizado'!C79,"Sí")</f>
        <v>0</v>
      </c>
      <c r="C79" s="86">
        <f>COUNTIFS('Hitos de enfoque priorizado'!B79,"3",'Hitos de enfoque priorizado'!C79,"Sí")</f>
        <v>0</v>
      </c>
      <c r="D79" s="87">
        <f>COUNTIFS('Hitos de enfoque priorizado'!B79,"4",'Hitos de enfoque priorizado'!C79,"Sí")</f>
        <v>0</v>
      </c>
      <c r="E79" s="88">
        <f>COUNTIFS('Hitos de enfoque priorizado'!B79,"5",'Hitos de enfoque priorizado'!C79,"Sí")</f>
        <v>0</v>
      </c>
      <c r="F79" s="89">
        <f>COUNTIFS('Hitos de enfoque priorizado'!B79,"6",'Hitos de enfoque priorizado'!C79,"Sí")</f>
        <v>0</v>
      </c>
      <c r="G79" s="276">
        <f t="shared" si="4"/>
        <v>0</v>
      </c>
      <c r="H79" s="172">
        <f>COUNTIFS('Hitos de enfoque priorizado'!B79,"1",'Hitos de enfoque priorizado'!C79,"N/C")</f>
        <v>0</v>
      </c>
      <c r="I79" s="172">
        <f>COUNTIFS('Hitos de enfoque priorizado'!B79,"2",'Hitos de enfoque priorizado'!C79,"N/C")</f>
        <v>0</v>
      </c>
      <c r="J79" s="172">
        <f>COUNTIFS('Hitos de enfoque priorizado'!B79,"3",'Hitos de enfoque priorizado'!C79,"N/C")</f>
        <v>0</v>
      </c>
      <c r="K79" s="172">
        <f>COUNTIFS('Hitos de enfoque priorizado'!B79,"4",'Hitos de enfoque priorizado'!C79,"N/C")</f>
        <v>0</v>
      </c>
      <c r="L79" s="172">
        <f>COUNTIFS('Hitos de enfoque priorizado'!B79,"5",'Hitos de enfoque priorizado'!C79,"N/C")</f>
        <v>0</v>
      </c>
      <c r="M79" s="172">
        <f>COUNTIFS('Hitos de enfoque priorizado'!B79,"6",'Hitos de enfoque priorizado'!C79,"N/C")</f>
        <v>0</v>
      </c>
      <c r="N79" s="262">
        <f t="shared" si="3"/>
        <v>0</v>
      </c>
      <c r="O79" s="281"/>
      <c r="P79" s="75" t="str">
        <f>IF('Hitos de enfoque priorizado'!$B79=1,'Hitos de enfoque priorizado'!$F79,"")</f>
        <v/>
      </c>
      <c r="Q79" s="75" t="str">
        <f>IF('Hitos de enfoque priorizado'!$B79=2,'Hitos de enfoque priorizado'!$F79,"")</f>
        <v/>
      </c>
      <c r="R79" s="75">
        <f>IF('Hitos de enfoque priorizado'!$B79=3,'Hitos de enfoque priorizado'!$F79,"")</f>
        <v>0</v>
      </c>
      <c r="S79" s="75" t="str">
        <f>IF('Hitos de enfoque priorizado'!$B79=4,'Hitos de enfoque priorizado'!$F79,"")</f>
        <v/>
      </c>
      <c r="T79" s="75" t="str">
        <f>IF('Hitos de enfoque priorizado'!$B79=5,'Hitos de enfoque priorizado'!$F79,"")</f>
        <v/>
      </c>
      <c r="U79" s="76" t="str">
        <f>IF('Hitos de enfoque priorizado'!$B79=6,'Hitos de enfoque priorizado'!$F79,"")</f>
        <v/>
      </c>
      <c r="V79" s="77" t="str">
        <f>IF(AND('Hitos de enfoque priorizado'!C79="Sí",'Hitos de enfoque priorizado'!F79=""),"CORRECT",IF('Hitos de enfoque priorizado'!C79="No","CORRECT",IF('Hitos de enfoque priorizado'!B79=1,"ERROR 1","N/C")))</f>
        <v>N/C</v>
      </c>
      <c r="W79" s="77" t="str">
        <f>IF(AND('Hitos de enfoque priorizado'!C79="Sí",'Hitos de enfoque priorizado'!F79=""),"CORRECT",IF('Hitos de enfoque priorizado'!C79="No","CORRECT",IF('Hitos de enfoque priorizado'!B79=2,"ERROR 1","N/C")))</f>
        <v>N/C</v>
      </c>
      <c r="X79" s="77" t="str">
        <f>IF(AND('Hitos de enfoque priorizado'!C79="Sí",'Hitos de enfoque priorizado'!F79=""),"CORRECT",IF('Hitos de enfoque priorizado'!C79="No","CORRECT",IF('Hitos de enfoque priorizado'!B79=3,"ERROR 1","N/C")))</f>
        <v>ERROR 1</v>
      </c>
      <c r="Y79" s="77" t="str">
        <f>IF(AND('Hitos de enfoque priorizado'!C79="Sí",'Hitos de enfoque priorizado'!F79=""),"CORRECT",IF('Hitos de enfoque priorizado'!C79="No","CORRECT",IF('Hitos de enfoque priorizado'!B79=4,"ERROR 1","N/C")))</f>
        <v>N/C</v>
      </c>
      <c r="Z79" s="77" t="str">
        <f>IF(AND('Hitos de enfoque priorizado'!C79="Sí",'Hitos de enfoque priorizado'!F79=""),"CORRECT",IF('Hitos de enfoque priorizado'!C79="No","CORRECT",IF('Hitos de enfoque priorizado'!B79=5,"ERROR 1","N/C")))</f>
        <v>N/C</v>
      </c>
      <c r="AA79" s="77" t="str">
        <f>IF(AND('Hitos de enfoque priorizado'!C79="Sí",'Hitos de enfoque priorizado'!F79=""),"CORRECT",IF('Hitos de enfoque priorizado'!C79="No","CORRECT",IF('Hitos de enfoque priorizado'!B79=6,"ERROR 1","N/C")))</f>
        <v>N/C</v>
      </c>
      <c r="AB79" s="69" t="str">
        <f>IF(AND('Hitos de enfoque priorizado'!C79="No",'Hitos de enfoque priorizado'!F79=""),IF('Hitos de enfoque priorizado'!B79=1,"ERROR 2","N/C"),"CORRECT")</f>
        <v>CORRECT</v>
      </c>
      <c r="AC79" s="69" t="str">
        <f>IF(AND('Hitos de enfoque priorizado'!C79="No",'Hitos de enfoque priorizado'!F79=""),IF('Hitos de enfoque priorizado'!B79=2,"ERROR 2","N/C"),"CORRECT")</f>
        <v>CORRECT</v>
      </c>
      <c r="AD79" s="69" t="str">
        <f>IF(AND('Hitos de enfoque priorizado'!C79="No",'Hitos de enfoque priorizado'!F79=""),IF('Hitos de enfoque priorizado'!B79=3,"ERROR 2","N/C"),"CORRECT")</f>
        <v>CORRECT</v>
      </c>
      <c r="AE79" s="69" t="str">
        <f>IF(AND('Hitos de enfoque priorizado'!C79="No",'Hitos de enfoque priorizado'!F79=""),IF('Hitos de enfoque priorizado'!B79=4,"ERROR 2","N/C"),"CORRECT")</f>
        <v>CORRECT</v>
      </c>
      <c r="AF79" s="69" t="str">
        <f>IF(AND('Hitos de enfoque priorizado'!C79="No",'Hitos de enfoque priorizado'!F79=""),IF('Hitos de enfoque priorizado'!B79=5,"ERROR 2","N/C"),"CORRECT")</f>
        <v>CORRECT</v>
      </c>
      <c r="AG79" s="78" t="str">
        <f>IF(AND('Hitos de enfoque priorizado'!C79="No",'Hitos de enfoque priorizado'!F79=""),IF('Hitos de enfoque priorizado'!B79=6,"ERROR 2","N/C"),"CORRECT")</f>
        <v>CORRECT</v>
      </c>
    </row>
    <row r="80" spans="1:33">
      <c r="A80" s="85">
        <f>COUNTIFS('Hitos de enfoque priorizado'!B80,"1",'Hitos de enfoque priorizado'!C80,"Sí")</f>
        <v>0</v>
      </c>
      <c r="B80" s="90">
        <f>COUNTIFS('Hitos de enfoque priorizado'!B80,"2",'Hitos de enfoque priorizado'!C80,"Sí")</f>
        <v>0</v>
      </c>
      <c r="C80" s="86">
        <f>COUNTIFS('Hitos de enfoque priorizado'!B80,"3",'Hitos de enfoque priorizado'!C80,"Sí")</f>
        <v>0</v>
      </c>
      <c r="D80" s="87">
        <f>COUNTIFS('Hitos de enfoque priorizado'!B80,"4",'Hitos de enfoque priorizado'!C80,"Sí")</f>
        <v>0</v>
      </c>
      <c r="E80" s="88">
        <f>COUNTIFS('Hitos de enfoque priorizado'!B80,"5",'Hitos de enfoque priorizado'!C80,"Sí")</f>
        <v>0</v>
      </c>
      <c r="F80" s="89">
        <f>COUNTIFS('Hitos de enfoque priorizado'!B80,"6",'Hitos de enfoque priorizado'!C80,"Sí")</f>
        <v>0</v>
      </c>
      <c r="G80" s="276">
        <f t="shared" si="4"/>
        <v>0</v>
      </c>
      <c r="H80" s="172">
        <f>COUNTIFS('Hitos de enfoque priorizado'!B80,"1",'Hitos de enfoque priorizado'!C80,"N/C")</f>
        <v>0</v>
      </c>
      <c r="I80" s="172">
        <f>COUNTIFS('Hitos de enfoque priorizado'!B80,"2",'Hitos de enfoque priorizado'!C80,"N/C")</f>
        <v>0</v>
      </c>
      <c r="J80" s="172">
        <f>COUNTIFS('Hitos de enfoque priorizado'!B80,"3",'Hitos de enfoque priorizado'!C80,"N/C")</f>
        <v>0</v>
      </c>
      <c r="K80" s="172">
        <f>COUNTIFS('Hitos de enfoque priorizado'!B80,"4",'Hitos de enfoque priorizado'!C80,"N/C")</f>
        <v>0</v>
      </c>
      <c r="L80" s="172">
        <f>COUNTIFS('Hitos de enfoque priorizado'!B80,"5",'Hitos de enfoque priorizado'!C80,"N/C")</f>
        <v>0</v>
      </c>
      <c r="M80" s="172">
        <f>COUNTIFS('Hitos de enfoque priorizado'!B80,"6",'Hitos de enfoque priorizado'!C80,"N/C")</f>
        <v>0</v>
      </c>
      <c r="N80" s="262">
        <f t="shared" si="3"/>
        <v>0</v>
      </c>
      <c r="O80" s="282"/>
      <c r="P80" s="75" t="str">
        <f>IF('Hitos de enfoque priorizado'!$B80=1,'Hitos de enfoque priorizado'!$F80,"")</f>
        <v/>
      </c>
      <c r="Q80" s="75" t="str">
        <f>IF('Hitos de enfoque priorizado'!$B80=2,'Hitos de enfoque priorizado'!$F80,"")</f>
        <v/>
      </c>
      <c r="R80" s="75">
        <f>IF('Hitos de enfoque priorizado'!$B80=3,'Hitos de enfoque priorizado'!$F80,"")</f>
        <v>0</v>
      </c>
      <c r="S80" s="75" t="str">
        <f>IF('Hitos de enfoque priorizado'!$B80=4,'Hitos de enfoque priorizado'!$F80,"")</f>
        <v/>
      </c>
      <c r="T80" s="75" t="str">
        <f>IF('Hitos de enfoque priorizado'!$B80=5,'Hitos de enfoque priorizado'!$F80,"")</f>
        <v/>
      </c>
      <c r="U80" s="76" t="str">
        <f>IF('Hitos de enfoque priorizado'!$B80=6,'Hitos de enfoque priorizado'!$F80,"")</f>
        <v/>
      </c>
      <c r="V80" s="77" t="str">
        <f>IF(AND('Hitos de enfoque priorizado'!C80="Sí",'Hitos de enfoque priorizado'!F80=""),"CORRECT",IF('Hitos de enfoque priorizado'!C80="No","CORRECT",IF('Hitos de enfoque priorizado'!B80=1,"ERROR 1","N/C")))</f>
        <v>N/C</v>
      </c>
      <c r="W80" s="77" t="str">
        <f>IF(AND('Hitos de enfoque priorizado'!C80="Sí",'Hitos de enfoque priorizado'!F80=""),"CORRECT",IF('Hitos de enfoque priorizado'!C80="No","CORRECT",IF('Hitos de enfoque priorizado'!B80=2,"ERROR 1","N/C")))</f>
        <v>N/C</v>
      </c>
      <c r="X80" s="77" t="str">
        <f>IF(AND('Hitos de enfoque priorizado'!C80="Sí",'Hitos de enfoque priorizado'!F80=""),"CORRECT",IF('Hitos de enfoque priorizado'!C80="No","CORRECT",IF('Hitos de enfoque priorizado'!B80=3,"ERROR 1","N/C")))</f>
        <v>ERROR 1</v>
      </c>
      <c r="Y80" s="77" t="str">
        <f>IF(AND('Hitos de enfoque priorizado'!C80="Sí",'Hitos de enfoque priorizado'!F80=""),"CORRECT",IF('Hitos de enfoque priorizado'!C80="No","CORRECT",IF('Hitos de enfoque priorizado'!B80=4,"ERROR 1","N/C")))</f>
        <v>N/C</v>
      </c>
      <c r="Z80" s="77" t="str">
        <f>IF(AND('Hitos de enfoque priorizado'!C80="Sí",'Hitos de enfoque priorizado'!F80=""),"CORRECT",IF('Hitos de enfoque priorizado'!C80="No","CORRECT",IF('Hitos de enfoque priorizado'!B80=5,"ERROR 1","N/C")))</f>
        <v>N/C</v>
      </c>
      <c r="AA80" s="77" t="str">
        <f>IF(AND('Hitos de enfoque priorizado'!C80="Sí",'Hitos de enfoque priorizado'!F80=""),"CORRECT",IF('Hitos de enfoque priorizado'!C80="No","CORRECT",IF('Hitos de enfoque priorizado'!B80=6,"ERROR 1","N/C")))</f>
        <v>N/C</v>
      </c>
      <c r="AB80" s="69" t="str">
        <f>IF(AND('Hitos de enfoque priorizado'!C80="No",'Hitos de enfoque priorizado'!F80=""),IF('Hitos de enfoque priorizado'!B80=1,"ERROR 2","N/C"),"CORRECT")</f>
        <v>CORRECT</v>
      </c>
      <c r="AC80" s="69" t="str">
        <f>IF(AND('Hitos de enfoque priorizado'!C80="No",'Hitos de enfoque priorizado'!F80=""),IF('Hitos de enfoque priorizado'!B80=2,"ERROR 2","N/C"),"CORRECT")</f>
        <v>CORRECT</v>
      </c>
      <c r="AD80" s="69" t="str">
        <f>IF(AND('Hitos de enfoque priorizado'!C80="No",'Hitos de enfoque priorizado'!F80=""),IF('Hitos de enfoque priorizado'!B80=3,"ERROR 2","N/C"),"CORRECT")</f>
        <v>CORRECT</v>
      </c>
      <c r="AE80" s="69" t="str">
        <f>IF(AND('Hitos de enfoque priorizado'!C80="No",'Hitos de enfoque priorizado'!F80=""),IF('Hitos de enfoque priorizado'!B80=4,"ERROR 2","N/C"),"CORRECT")</f>
        <v>CORRECT</v>
      </c>
      <c r="AF80" s="69" t="str">
        <f>IF(AND('Hitos de enfoque priorizado'!C80="No",'Hitos de enfoque priorizado'!F80=""),IF('Hitos de enfoque priorizado'!B80=5,"ERROR 2","N/C"),"CORRECT")</f>
        <v>CORRECT</v>
      </c>
      <c r="AG80" s="78" t="str">
        <f>IF(AND('Hitos de enfoque priorizado'!C80="No",'Hitos de enfoque priorizado'!F80=""),IF('Hitos de enfoque priorizado'!B80=6,"ERROR 2","N/C"),"CORRECT")</f>
        <v>CORRECT</v>
      </c>
    </row>
    <row r="81" spans="1:33">
      <c r="A81" s="85">
        <f>COUNTIFS('Hitos de enfoque priorizado'!B81,"1",'Hitos de enfoque priorizado'!C81,"Sí")</f>
        <v>0</v>
      </c>
      <c r="B81" s="90">
        <f>COUNTIFS('Hitos de enfoque priorizado'!B81,"2",'Hitos de enfoque priorizado'!C81,"Sí")</f>
        <v>0</v>
      </c>
      <c r="C81" s="86">
        <f>COUNTIFS('Hitos de enfoque priorizado'!B81,"3",'Hitos de enfoque priorizado'!C81,"Sí")</f>
        <v>0</v>
      </c>
      <c r="D81" s="87">
        <f>COUNTIFS('Hitos de enfoque priorizado'!B81,"4",'Hitos de enfoque priorizado'!C81,"Sí")</f>
        <v>0</v>
      </c>
      <c r="E81" s="88">
        <f>COUNTIFS('Hitos de enfoque priorizado'!B81,"5",'Hitos de enfoque priorizado'!C81,"Sí")</f>
        <v>0</v>
      </c>
      <c r="F81" s="89">
        <f>COUNTIFS('Hitos de enfoque priorizado'!B81,"6",'Hitos de enfoque priorizado'!C81,"Sí")</f>
        <v>0</v>
      </c>
      <c r="G81" s="276">
        <f t="shared" si="4"/>
        <v>0</v>
      </c>
      <c r="H81" s="172">
        <f>COUNTIFS('Hitos de enfoque priorizado'!B81,"1",'Hitos de enfoque priorizado'!C81,"N/C")</f>
        <v>0</v>
      </c>
      <c r="I81" s="172">
        <f>COUNTIFS('Hitos de enfoque priorizado'!B81,"2",'Hitos de enfoque priorizado'!C81,"N/C")</f>
        <v>0</v>
      </c>
      <c r="J81" s="172">
        <f>COUNTIFS('Hitos de enfoque priorizado'!B81,"3",'Hitos de enfoque priorizado'!C81,"N/C")</f>
        <v>0</v>
      </c>
      <c r="K81" s="172">
        <f>COUNTIFS('Hitos de enfoque priorizado'!B81,"4",'Hitos de enfoque priorizado'!C81,"N/C")</f>
        <v>0</v>
      </c>
      <c r="L81" s="172">
        <f>COUNTIFS('Hitos de enfoque priorizado'!B81,"5",'Hitos de enfoque priorizado'!C81,"N/C")</f>
        <v>0</v>
      </c>
      <c r="M81" s="172">
        <f>COUNTIFS('Hitos de enfoque priorizado'!B81,"6",'Hitos de enfoque priorizado'!C81,"N/C")</f>
        <v>0</v>
      </c>
      <c r="N81" s="262">
        <f t="shared" si="3"/>
        <v>0</v>
      </c>
      <c r="O81" s="282"/>
      <c r="P81" s="75" t="str">
        <f>IF('Hitos de enfoque priorizado'!$B81=1,'Hitos de enfoque priorizado'!$F81,"")</f>
        <v/>
      </c>
      <c r="Q81" s="75" t="str">
        <f>IF('Hitos de enfoque priorizado'!$B81=2,'Hitos de enfoque priorizado'!$F81,"")</f>
        <v/>
      </c>
      <c r="R81" s="75">
        <f>IF('Hitos de enfoque priorizado'!$B81=3,'Hitos de enfoque priorizado'!$F81,"")</f>
        <v>0</v>
      </c>
      <c r="S81" s="75" t="str">
        <f>IF('Hitos de enfoque priorizado'!$B81=4,'Hitos de enfoque priorizado'!$F81,"")</f>
        <v/>
      </c>
      <c r="T81" s="75" t="str">
        <f>IF('Hitos de enfoque priorizado'!$B81=5,'Hitos de enfoque priorizado'!$F81,"")</f>
        <v/>
      </c>
      <c r="U81" s="76" t="str">
        <f>IF('Hitos de enfoque priorizado'!$B81=6,'Hitos de enfoque priorizado'!$F81,"")</f>
        <v/>
      </c>
      <c r="V81" s="77" t="str">
        <f>IF(AND('Hitos de enfoque priorizado'!C81="Sí",'Hitos de enfoque priorizado'!F81=""),"CORRECT",IF('Hitos de enfoque priorizado'!C81="No","CORRECT",IF('Hitos de enfoque priorizado'!B81=1,"ERROR 1","N/C")))</f>
        <v>N/C</v>
      </c>
      <c r="W81" s="77" t="str">
        <f>IF(AND('Hitos de enfoque priorizado'!C81="Sí",'Hitos de enfoque priorizado'!F81=""),"CORRECT",IF('Hitos de enfoque priorizado'!C81="No","CORRECT",IF('Hitos de enfoque priorizado'!B81=2,"ERROR 1","N/C")))</f>
        <v>N/C</v>
      </c>
      <c r="X81" s="77" t="str">
        <f>IF(AND('Hitos de enfoque priorizado'!C81="Sí",'Hitos de enfoque priorizado'!F81=""),"CORRECT",IF('Hitos de enfoque priorizado'!C81="No","CORRECT",IF('Hitos de enfoque priorizado'!B81=3,"ERROR 1","N/C")))</f>
        <v>ERROR 1</v>
      </c>
      <c r="Y81" s="77" t="str">
        <f>IF(AND('Hitos de enfoque priorizado'!C81="Sí",'Hitos de enfoque priorizado'!F81=""),"CORRECT",IF('Hitos de enfoque priorizado'!C81="No","CORRECT",IF('Hitos de enfoque priorizado'!B81=4,"ERROR 1","N/C")))</f>
        <v>N/C</v>
      </c>
      <c r="Z81" s="77" t="str">
        <f>IF(AND('Hitos de enfoque priorizado'!C81="Sí",'Hitos de enfoque priorizado'!F81=""),"CORRECT",IF('Hitos de enfoque priorizado'!C81="No","CORRECT",IF('Hitos de enfoque priorizado'!B81=5,"ERROR 1","N/C")))</f>
        <v>N/C</v>
      </c>
      <c r="AA81" s="77" t="str">
        <f>IF(AND('Hitos de enfoque priorizado'!C81="Sí",'Hitos de enfoque priorizado'!F81=""),"CORRECT",IF('Hitos de enfoque priorizado'!C81="No","CORRECT",IF('Hitos de enfoque priorizado'!B81=6,"ERROR 1","N/C")))</f>
        <v>N/C</v>
      </c>
      <c r="AB81" s="69" t="str">
        <f>IF(AND('Hitos de enfoque priorizado'!C81="No",'Hitos de enfoque priorizado'!F81=""),IF('Hitos de enfoque priorizado'!B81=1,"ERROR 2","N/C"),"CORRECT")</f>
        <v>CORRECT</v>
      </c>
      <c r="AC81" s="69" t="str">
        <f>IF(AND('Hitos de enfoque priorizado'!C81="No",'Hitos de enfoque priorizado'!F81=""),IF('Hitos de enfoque priorizado'!B81=2,"ERROR 2","N/C"),"CORRECT")</f>
        <v>CORRECT</v>
      </c>
      <c r="AD81" s="69" t="str">
        <f>IF(AND('Hitos de enfoque priorizado'!C81="No",'Hitos de enfoque priorizado'!F81=""),IF('Hitos de enfoque priorizado'!B81=3,"ERROR 2","N/C"),"CORRECT")</f>
        <v>CORRECT</v>
      </c>
      <c r="AE81" s="69" t="str">
        <f>IF(AND('Hitos de enfoque priorizado'!C81="No",'Hitos de enfoque priorizado'!F81=""),IF('Hitos de enfoque priorizado'!B81=4,"ERROR 2","N/C"),"CORRECT")</f>
        <v>CORRECT</v>
      </c>
      <c r="AF81" s="69" t="str">
        <f>IF(AND('Hitos de enfoque priorizado'!C81="No",'Hitos de enfoque priorizado'!F81=""),IF('Hitos de enfoque priorizado'!B81=5,"ERROR 2","N/C"),"CORRECT")</f>
        <v>CORRECT</v>
      </c>
      <c r="AG81" s="78" t="str">
        <f>IF(AND('Hitos de enfoque priorizado'!C81="No",'Hitos de enfoque priorizado'!F81=""),IF('Hitos de enfoque priorizado'!B81=6,"ERROR 2","N/C"),"CORRECT")</f>
        <v>CORRECT</v>
      </c>
    </row>
    <row r="82" spans="1:33">
      <c r="A82" s="85">
        <f>COUNTIFS('Hitos de enfoque priorizado'!B82,"1",'Hitos de enfoque priorizado'!C82,"Sí")</f>
        <v>0</v>
      </c>
      <c r="B82" s="90">
        <f>COUNTIFS('Hitos de enfoque priorizado'!B82,"2",'Hitos de enfoque priorizado'!C82,"Sí")</f>
        <v>0</v>
      </c>
      <c r="C82" s="86">
        <f>COUNTIFS('Hitos de enfoque priorizado'!B82,"3",'Hitos de enfoque priorizado'!C82,"Sí")</f>
        <v>0</v>
      </c>
      <c r="D82" s="87">
        <f>COUNTIFS('Hitos de enfoque priorizado'!B82,"4",'Hitos de enfoque priorizado'!C82,"Sí")</f>
        <v>0</v>
      </c>
      <c r="E82" s="88">
        <f>COUNTIFS('Hitos de enfoque priorizado'!B82,"5",'Hitos de enfoque priorizado'!C82,"Sí")</f>
        <v>0</v>
      </c>
      <c r="F82" s="89">
        <f>COUNTIFS('Hitos de enfoque priorizado'!B82,"6",'Hitos de enfoque priorizado'!C82,"Sí")</f>
        <v>0</v>
      </c>
      <c r="G82" s="276">
        <f t="shared" si="4"/>
        <v>0</v>
      </c>
      <c r="H82" s="172">
        <f>COUNTIFS('Hitos de enfoque priorizado'!B82,"1",'Hitos de enfoque priorizado'!C82,"N/C")</f>
        <v>0</v>
      </c>
      <c r="I82" s="172">
        <f>COUNTIFS('Hitos de enfoque priorizado'!B82,"2",'Hitos de enfoque priorizado'!C82,"N/C")</f>
        <v>0</v>
      </c>
      <c r="J82" s="172">
        <f>COUNTIFS('Hitos de enfoque priorizado'!B82,"3",'Hitos de enfoque priorizado'!C82,"N/C")</f>
        <v>0</v>
      </c>
      <c r="K82" s="172">
        <f>COUNTIFS('Hitos de enfoque priorizado'!B82,"4",'Hitos de enfoque priorizado'!C82,"N/C")</f>
        <v>0</v>
      </c>
      <c r="L82" s="172">
        <f>COUNTIFS('Hitos de enfoque priorizado'!B82,"5",'Hitos de enfoque priorizado'!C82,"N/C")</f>
        <v>0</v>
      </c>
      <c r="M82" s="172">
        <f>COUNTIFS('Hitos de enfoque priorizado'!B82,"6",'Hitos de enfoque priorizado'!C82,"N/C")</f>
        <v>0</v>
      </c>
      <c r="N82" s="262">
        <f t="shared" si="3"/>
        <v>0</v>
      </c>
      <c r="O82" s="281"/>
      <c r="P82" s="75" t="str">
        <f>IF('Hitos de enfoque priorizado'!$B82=1,'Hitos de enfoque priorizado'!$F82,"")</f>
        <v/>
      </c>
      <c r="Q82" s="75" t="str">
        <f>IF('Hitos de enfoque priorizado'!$B82=2,'Hitos de enfoque priorizado'!$F82,"")</f>
        <v/>
      </c>
      <c r="R82" s="75">
        <f>IF('Hitos de enfoque priorizado'!$B82=3,'Hitos de enfoque priorizado'!$F82,"")</f>
        <v>0</v>
      </c>
      <c r="S82" s="75" t="str">
        <f>IF('Hitos de enfoque priorizado'!$B82=4,'Hitos de enfoque priorizado'!$F82,"")</f>
        <v/>
      </c>
      <c r="T82" s="75" t="str">
        <f>IF('Hitos de enfoque priorizado'!$B82=5,'Hitos de enfoque priorizado'!$F82,"")</f>
        <v/>
      </c>
      <c r="U82" s="76" t="str">
        <f>IF('Hitos de enfoque priorizado'!$B82=6,'Hitos de enfoque priorizado'!$F82,"")</f>
        <v/>
      </c>
      <c r="V82" s="77" t="str">
        <f>IF(AND('Hitos de enfoque priorizado'!C82="Sí",'Hitos de enfoque priorizado'!F82=""),"CORRECT",IF('Hitos de enfoque priorizado'!C82="No","CORRECT",IF('Hitos de enfoque priorizado'!B82=1,"ERROR 1","N/C")))</f>
        <v>N/C</v>
      </c>
      <c r="W82" s="77" t="str">
        <f>IF(AND('Hitos de enfoque priorizado'!C82="Sí",'Hitos de enfoque priorizado'!F82=""),"CORRECT",IF('Hitos de enfoque priorizado'!C82="No","CORRECT",IF('Hitos de enfoque priorizado'!B82=2,"ERROR 1","N/C")))</f>
        <v>N/C</v>
      </c>
      <c r="X82" s="77" t="str">
        <f>IF(AND('Hitos de enfoque priorizado'!C82="Sí",'Hitos de enfoque priorizado'!F82=""),"CORRECT",IF('Hitos de enfoque priorizado'!C82="No","CORRECT",IF('Hitos de enfoque priorizado'!B82=3,"ERROR 1","N/C")))</f>
        <v>ERROR 1</v>
      </c>
      <c r="Y82" s="77" t="str">
        <f>IF(AND('Hitos de enfoque priorizado'!C82="Sí",'Hitos de enfoque priorizado'!F82=""),"CORRECT",IF('Hitos de enfoque priorizado'!C82="No","CORRECT",IF('Hitos de enfoque priorizado'!B82=4,"ERROR 1","N/C")))</f>
        <v>N/C</v>
      </c>
      <c r="Z82" s="77" t="str">
        <f>IF(AND('Hitos de enfoque priorizado'!C82="Sí",'Hitos de enfoque priorizado'!F82=""),"CORRECT",IF('Hitos de enfoque priorizado'!C82="No","CORRECT",IF('Hitos de enfoque priorizado'!B82=5,"ERROR 1","N/C")))</f>
        <v>N/C</v>
      </c>
      <c r="AA82" s="77" t="str">
        <f>IF(AND('Hitos de enfoque priorizado'!C82="Sí",'Hitos de enfoque priorizado'!F82=""),"CORRECT",IF('Hitos de enfoque priorizado'!C82="No","CORRECT",IF('Hitos de enfoque priorizado'!B82=6,"ERROR 1","N/C")))</f>
        <v>N/C</v>
      </c>
      <c r="AB82" s="69" t="str">
        <f>IF(AND('Hitos de enfoque priorizado'!C82="No",'Hitos de enfoque priorizado'!F82=""),IF('Hitos de enfoque priorizado'!B82=1,"ERROR 2","N/C"),"CORRECT")</f>
        <v>CORRECT</v>
      </c>
      <c r="AC82" s="69" t="str">
        <f>IF(AND('Hitos de enfoque priorizado'!C82="No",'Hitos de enfoque priorizado'!F82=""),IF('Hitos de enfoque priorizado'!B82=2,"ERROR 2","N/C"),"CORRECT")</f>
        <v>CORRECT</v>
      </c>
      <c r="AD82" s="69" t="str">
        <f>IF(AND('Hitos de enfoque priorizado'!C82="No",'Hitos de enfoque priorizado'!F82=""),IF('Hitos de enfoque priorizado'!B82=3,"ERROR 2","N/C"),"CORRECT")</f>
        <v>CORRECT</v>
      </c>
      <c r="AE82" s="69" t="str">
        <f>IF(AND('Hitos de enfoque priorizado'!C82="No",'Hitos de enfoque priorizado'!F82=""),IF('Hitos de enfoque priorizado'!B82=4,"ERROR 2","N/C"),"CORRECT")</f>
        <v>CORRECT</v>
      </c>
      <c r="AF82" s="69" t="str">
        <f>IF(AND('Hitos de enfoque priorizado'!C82="No",'Hitos de enfoque priorizado'!F82=""),IF('Hitos de enfoque priorizado'!B82=5,"ERROR 2","N/C"),"CORRECT")</f>
        <v>CORRECT</v>
      </c>
      <c r="AG82" s="78" t="str">
        <f>IF(AND('Hitos de enfoque priorizado'!C82="No",'Hitos de enfoque priorizado'!F82=""),IF('Hitos de enfoque priorizado'!B82=6,"ERROR 2","N/C"),"CORRECT")</f>
        <v>CORRECT</v>
      </c>
    </row>
    <row r="83" spans="1:33">
      <c r="A83" s="85">
        <f>COUNTIFS('Hitos de enfoque priorizado'!B83,"1",'Hitos de enfoque priorizado'!C83,"Sí")</f>
        <v>0</v>
      </c>
      <c r="B83" s="90">
        <f>COUNTIFS('Hitos de enfoque priorizado'!B83,"2",'Hitos de enfoque priorizado'!C83,"Sí")</f>
        <v>0</v>
      </c>
      <c r="C83" s="86">
        <f>COUNTIFS('Hitos de enfoque priorizado'!B83,"3",'Hitos de enfoque priorizado'!C83,"Sí")</f>
        <v>0</v>
      </c>
      <c r="D83" s="87">
        <f>COUNTIFS('Hitos de enfoque priorizado'!B83,"4",'Hitos de enfoque priorizado'!C83,"Sí")</f>
        <v>0</v>
      </c>
      <c r="E83" s="88">
        <f>COUNTIFS('Hitos de enfoque priorizado'!B83,"5",'Hitos de enfoque priorizado'!C83,"Sí")</f>
        <v>0</v>
      </c>
      <c r="F83" s="89">
        <f>COUNTIFS('Hitos de enfoque priorizado'!B83,"6",'Hitos de enfoque priorizado'!C83,"Sí")</f>
        <v>0</v>
      </c>
      <c r="G83" s="276">
        <f t="shared" si="4"/>
        <v>0</v>
      </c>
      <c r="H83" s="172">
        <f>COUNTIFS('Hitos de enfoque priorizado'!B83,"1",'Hitos de enfoque priorizado'!C83,"N/C")</f>
        <v>0</v>
      </c>
      <c r="I83" s="172">
        <f>COUNTIFS('Hitos de enfoque priorizado'!B83,"2",'Hitos de enfoque priorizado'!C83,"N/C")</f>
        <v>0</v>
      </c>
      <c r="J83" s="172">
        <f>COUNTIFS('Hitos de enfoque priorizado'!B83,"3",'Hitos de enfoque priorizado'!C83,"N/C")</f>
        <v>0</v>
      </c>
      <c r="K83" s="172">
        <f>COUNTIFS('Hitos de enfoque priorizado'!B83,"4",'Hitos de enfoque priorizado'!C83,"N/C")</f>
        <v>0</v>
      </c>
      <c r="L83" s="172">
        <f>COUNTIFS('Hitos de enfoque priorizado'!B83,"5",'Hitos de enfoque priorizado'!C83,"N/C")</f>
        <v>0</v>
      </c>
      <c r="M83" s="172">
        <f>COUNTIFS('Hitos de enfoque priorizado'!B83,"6",'Hitos de enfoque priorizado'!C83,"N/C")</f>
        <v>0</v>
      </c>
      <c r="N83" s="262">
        <f t="shared" si="3"/>
        <v>0</v>
      </c>
      <c r="O83" s="281"/>
      <c r="P83" s="75" t="str">
        <f>IF('Hitos de enfoque priorizado'!$B83=1,'Hitos de enfoque priorizado'!$F83,"")</f>
        <v/>
      </c>
      <c r="Q83" s="75" t="str">
        <f>IF('Hitos de enfoque priorizado'!$B83=2,'Hitos de enfoque priorizado'!$F83,"")</f>
        <v/>
      </c>
      <c r="R83" s="75">
        <f>IF('Hitos de enfoque priorizado'!$B83=3,'Hitos de enfoque priorizado'!$F83,"")</f>
        <v>0</v>
      </c>
      <c r="S83" s="75" t="str">
        <f>IF('Hitos de enfoque priorizado'!$B83=4,'Hitos de enfoque priorizado'!$F83,"")</f>
        <v/>
      </c>
      <c r="T83" s="75" t="str">
        <f>IF('Hitos de enfoque priorizado'!$B83=5,'Hitos de enfoque priorizado'!$F83,"")</f>
        <v/>
      </c>
      <c r="U83" s="76" t="str">
        <f>IF('Hitos de enfoque priorizado'!$B83=6,'Hitos de enfoque priorizado'!$F83,"")</f>
        <v/>
      </c>
      <c r="V83" s="77" t="str">
        <f>IF(AND('Hitos de enfoque priorizado'!C83="Sí",'Hitos de enfoque priorizado'!F83=""),"CORRECT",IF('Hitos de enfoque priorizado'!C83="No","CORRECT",IF('Hitos de enfoque priorizado'!B83=1,"ERROR 1","N/C")))</f>
        <v>N/C</v>
      </c>
      <c r="W83" s="77" t="str">
        <f>IF(AND('Hitos de enfoque priorizado'!C83="Sí",'Hitos de enfoque priorizado'!F83=""),"CORRECT",IF('Hitos de enfoque priorizado'!C83="No","CORRECT",IF('Hitos de enfoque priorizado'!B83=2,"ERROR 1","N/C")))</f>
        <v>N/C</v>
      </c>
      <c r="X83" s="77" t="str">
        <f>IF(AND('Hitos de enfoque priorizado'!C83="Sí",'Hitos de enfoque priorizado'!F83=""),"CORRECT",IF('Hitos de enfoque priorizado'!C83="No","CORRECT",IF('Hitos de enfoque priorizado'!B83=3,"ERROR 1","N/C")))</f>
        <v>ERROR 1</v>
      </c>
      <c r="Y83" s="77" t="str">
        <f>IF(AND('Hitos de enfoque priorizado'!C83="Sí",'Hitos de enfoque priorizado'!F83=""),"CORRECT",IF('Hitos de enfoque priorizado'!C83="No","CORRECT",IF('Hitos de enfoque priorizado'!B83=4,"ERROR 1","N/C")))</f>
        <v>N/C</v>
      </c>
      <c r="Z83" s="77" t="str">
        <f>IF(AND('Hitos de enfoque priorizado'!C83="Sí",'Hitos de enfoque priorizado'!F83=""),"CORRECT",IF('Hitos de enfoque priorizado'!C83="No","CORRECT",IF('Hitos de enfoque priorizado'!B83=5,"ERROR 1","N/C")))</f>
        <v>N/C</v>
      </c>
      <c r="AA83" s="77" t="str">
        <f>IF(AND('Hitos de enfoque priorizado'!C83="Sí",'Hitos de enfoque priorizado'!F83=""),"CORRECT",IF('Hitos de enfoque priorizado'!C83="No","CORRECT",IF('Hitos de enfoque priorizado'!B83=6,"ERROR 1","N/C")))</f>
        <v>N/C</v>
      </c>
      <c r="AB83" s="69" t="str">
        <f>IF(AND('Hitos de enfoque priorizado'!C83="No",'Hitos de enfoque priorizado'!F83=""),IF('Hitos de enfoque priorizado'!B83=1,"ERROR 2","N/C"),"CORRECT")</f>
        <v>CORRECT</v>
      </c>
      <c r="AC83" s="69" t="str">
        <f>IF(AND('Hitos de enfoque priorizado'!C83="No",'Hitos de enfoque priorizado'!F83=""),IF('Hitos de enfoque priorizado'!B83=2,"ERROR 2","N/C"),"CORRECT")</f>
        <v>CORRECT</v>
      </c>
      <c r="AD83" s="69" t="str">
        <f>IF(AND('Hitos de enfoque priorizado'!C83="No",'Hitos de enfoque priorizado'!F83=""),IF('Hitos de enfoque priorizado'!B83=3,"ERROR 2","N/C"),"CORRECT")</f>
        <v>CORRECT</v>
      </c>
      <c r="AE83" s="69" t="str">
        <f>IF(AND('Hitos de enfoque priorizado'!C83="No",'Hitos de enfoque priorizado'!F83=""),IF('Hitos de enfoque priorizado'!B83=4,"ERROR 2","N/C"),"CORRECT")</f>
        <v>CORRECT</v>
      </c>
      <c r="AF83" s="69" t="str">
        <f>IF(AND('Hitos de enfoque priorizado'!C83="No",'Hitos de enfoque priorizado'!F83=""),IF('Hitos de enfoque priorizado'!B83=5,"ERROR 2","N/C"),"CORRECT")</f>
        <v>CORRECT</v>
      </c>
      <c r="AG83" s="78" t="str">
        <f>IF(AND('Hitos de enfoque priorizado'!C83="No",'Hitos de enfoque priorizado'!F83=""),IF('Hitos de enfoque priorizado'!B83=6,"ERROR 2","N/C"),"CORRECT")</f>
        <v>CORRECT</v>
      </c>
    </row>
    <row r="84" spans="1:33">
      <c r="A84" s="85">
        <f>COUNTIFS('Hitos de enfoque priorizado'!B84,"1",'Hitos de enfoque priorizado'!C84,"Sí")</f>
        <v>0</v>
      </c>
      <c r="B84" s="90">
        <f>COUNTIFS('Hitos de enfoque priorizado'!B84,"2",'Hitos de enfoque priorizado'!C84,"Sí")</f>
        <v>0</v>
      </c>
      <c r="C84" s="86">
        <f>COUNTIFS('Hitos de enfoque priorizado'!B84,"3",'Hitos de enfoque priorizado'!C84,"Sí")</f>
        <v>0</v>
      </c>
      <c r="D84" s="87">
        <f>COUNTIFS('Hitos de enfoque priorizado'!B84,"4",'Hitos de enfoque priorizado'!C84,"Sí")</f>
        <v>0</v>
      </c>
      <c r="E84" s="88">
        <f>COUNTIFS('Hitos de enfoque priorizado'!B84,"5",'Hitos de enfoque priorizado'!C84,"Sí")</f>
        <v>0</v>
      </c>
      <c r="F84" s="89">
        <f>COUNTIFS('Hitos de enfoque priorizado'!B84,"6",'Hitos de enfoque priorizado'!C84,"Sí")</f>
        <v>0</v>
      </c>
      <c r="G84" s="276">
        <f t="shared" si="4"/>
        <v>0</v>
      </c>
      <c r="H84" s="172">
        <f>COUNTIFS('Hitos de enfoque priorizado'!B84,"1",'Hitos de enfoque priorizado'!C84,"N/C")</f>
        <v>0</v>
      </c>
      <c r="I84" s="172">
        <f>COUNTIFS('Hitos de enfoque priorizado'!B84,"2",'Hitos de enfoque priorizado'!C84,"N/C")</f>
        <v>0</v>
      </c>
      <c r="J84" s="172">
        <f>COUNTIFS('Hitos de enfoque priorizado'!B84,"3",'Hitos de enfoque priorizado'!C84,"N/C")</f>
        <v>0</v>
      </c>
      <c r="K84" s="172">
        <f>COUNTIFS('Hitos de enfoque priorizado'!B84,"4",'Hitos de enfoque priorizado'!C84,"N/C")</f>
        <v>0</v>
      </c>
      <c r="L84" s="172">
        <f>COUNTIFS('Hitos de enfoque priorizado'!B84,"5",'Hitos de enfoque priorizado'!C84,"N/C")</f>
        <v>0</v>
      </c>
      <c r="M84" s="172">
        <f>COUNTIFS('Hitos de enfoque priorizado'!B84,"6",'Hitos de enfoque priorizado'!C84,"N/C")</f>
        <v>0</v>
      </c>
      <c r="N84" s="262">
        <f t="shared" si="3"/>
        <v>0</v>
      </c>
      <c r="O84" s="281"/>
      <c r="P84" s="75" t="str">
        <f>IF('Hitos de enfoque priorizado'!$B84=1,'Hitos de enfoque priorizado'!$F84,"")</f>
        <v/>
      </c>
      <c r="Q84" s="75" t="str">
        <f>IF('Hitos de enfoque priorizado'!$B84=2,'Hitos de enfoque priorizado'!$F84,"")</f>
        <v/>
      </c>
      <c r="R84" s="75">
        <f>IF('Hitos de enfoque priorizado'!$B84=3,'Hitos de enfoque priorizado'!$F84,"")</f>
        <v>0</v>
      </c>
      <c r="S84" s="75" t="str">
        <f>IF('Hitos de enfoque priorizado'!$B84=4,'Hitos de enfoque priorizado'!$F84,"")</f>
        <v/>
      </c>
      <c r="T84" s="75" t="str">
        <f>IF('Hitos de enfoque priorizado'!$B84=5,'Hitos de enfoque priorizado'!$F84,"")</f>
        <v/>
      </c>
      <c r="U84" s="76" t="str">
        <f>IF('Hitos de enfoque priorizado'!$B84=6,'Hitos de enfoque priorizado'!$F84,"")</f>
        <v/>
      </c>
      <c r="V84" s="77" t="str">
        <f>IF(AND('Hitos de enfoque priorizado'!C84="Sí",'Hitos de enfoque priorizado'!F84=""),"CORRECT",IF('Hitos de enfoque priorizado'!C84="No","CORRECT",IF('Hitos de enfoque priorizado'!B84=1,"ERROR 1","N/C")))</f>
        <v>N/C</v>
      </c>
      <c r="W84" s="77" t="str">
        <f>IF(AND('Hitos de enfoque priorizado'!C84="Sí",'Hitos de enfoque priorizado'!F84=""),"CORRECT",IF('Hitos de enfoque priorizado'!C84="No","CORRECT",IF('Hitos de enfoque priorizado'!B84=2,"ERROR 1","N/C")))</f>
        <v>N/C</v>
      </c>
      <c r="X84" s="77" t="str">
        <f>IF(AND('Hitos de enfoque priorizado'!C84="Sí",'Hitos de enfoque priorizado'!F84=""),"CORRECT",IF('Hitos de enfoque priorizado'!C84="No","CORRECT",IF('Hitos de enfoque priorizado'!B84=3,"ERROR 1","N/C")))</f>
        <v>ERROR 1</v>
      </c>
      <c r="Y84" s="77" t="str">
        <f>IF(AND('Hitos de enfoque priorizado'!C84="Sí",'Hitos de enfoque priorizado'!F84=""),"CORRECT",IF('Hitos de enfoque priorizado'!C84="No","CORRECT",IF('Hitos de enfoque priorizado'!B84=4,"ERROR 1","N/C")))</f>
        <v>N/C</v>
      </c>
      <c r="Z84" s="77" t="str">
        <f>IF(AND('Hitos de enfoque priorizado'!C84="Sí",'Hitos de enfoque priorizado'!F84=""),"CORRECT",IF('Hitos de enfoque priorizado'!C84="No","CORRECT",IF('Hitos de enfoque priorizado'!B84=5,"ERROR 1","N/C")))</f>
        <v>N/C</v>
      </c>
      <c r="AA84" s="77" t="str">
        <f>IF(AND('Hitos de enfoque priorizado'!C84="Sí",'Hitos de enfoque priorizado'!F84=""),"CORRECT",IF('Hitos de enfoque priorizado'!C84="No","CORRECT",IF('Hitos de enfoque priorizado'!B84=6,"ERROR 1","N/C")))</f>
        <v>N/C</v>
      </c>
      <c r="AB84" s="69" t="str">
        <f>IF(AND('Hitos de enfoque priorizado'!C84="No",'Hitos de enfoque priorizado'!F84=""),IF('Hitos de enfoque priorizado'!B84=1,"ERROR 2","N/C"),"CORRECT")</f>
        <v>CORRECT</v>
      </c>
      <c r="AC84" s="69" t="str">
        <f>IF(AND('Hitos de enfoque priorizado'!C84="No",'Hitos de enfoque priorizado'!F84=""),IF('Hitos de enfoque priorizado'!B84=2,"ERROR 2","N/C"),"CORRECT")</f>
        <v>CORRECT</v>
      </c>
      <c r="AD84" s="69" t="str">
        <f>IF(AND('Hitos de enfoque priorizado'!C84="No",'Hitos de enfoque priorizado'!F84=""),IF('Hitos de enfoque priorizado'!B84=3,"ERROR 2","N/C"),"CORRECT")</f>
        <v>CORRECT</v>
      </c>
      <c r="AE84" s="69" t="str">
        <f>IF(AND('Hitos de enfoque priorizado'!C84="No",'Hitos de enfoque priorizado'!F84=""),IF('Hitos de enfoque priorizado'!B84=4,"ERROR 2","N/C"),"CORRECT")</f>
        <v>CORRECT</v>
      </c>
      <c r="AF84" s="69" t="str">
        <f>IF(AND('Hitos de enfoque priorizado'!C84="No",'Hitos de enfoque priorizado'!F84=""),IF('Hitos de enfoque priorizado'!B84=5,"ERROR 2","N/C"),"CORRECT")</f>
        <v>CORRECT</v>
      </c>
      <c r="AG84" s="78" t="str">
        <f>IF(AND('Hitos de enfoque priorizado'!C84="No",'Hitos de enfoque priorizado'!F84=""),IF('Hitos de enfoque priorizado'!B84=6,"ERROR 2","N/C"),"CORRECT")</f>
        <v>CORRECT</v>
      </c>
    </row>
    <row r="85" spans="1:33">
      <c r="A85" s="85">
        <f>COUNTIFS('Hitos de enfoque priorizado'!B85,"1",'Hitos de enfoque priorizado'!C85,"Sí")</f>
        <v>0</v>
      </c>
      <c r="B85" s="90">
        <f>COUNTIFS('Hitos de enfoque priorizado'!B85,"2",'Hitos de enfoque priorizado'!C85,"Sí")</f>
        <v>0</v>
      </c>
      <c r="C85" s="86">
        <f>COUNTIFS('Hitos de enfoque priorizado'!B85,"3",'Hitos de enfoque priorizado'!C85,"Sí")</f>
        <v>0</v>
      </c>
      <c r="D85" s="87">
        <f>COUNTIFS('Hitos de enfoque priorizado'!B85,"4",'Hitos de enfoque priorizado'!C85,"Sí")</f>
        <v>0</v>
      </c>
      <c r="E85" s="88">
        <f>COUNTIFS('Hitos de enfoque priorizado'!B85,"5",'Hitos de enfoque priorizado'!C85,"Sí")</f>
        <v>0</v>
      </c>
      <c r="F85" s="89">
        <f>COUNTIFS('Hitos de enfoque priorizado'!B85,"6",'Hitos de enfoque priorizado'!C85,"Sí")</f>
        <v>0</v>
      </c>
      <c r="G85" s="276">
        <f t="shared" si="4"/>
        <v>0</v>
      </c>
      <c r="H85" s="172">
        <f>COUNTIFS('Hitos de enfoque priorizado'!B85,"1",'Hitos de enfoque priorizado'!C85,"N/C")</f>
        <v>0</v>
      </c>
      <c r="I85" s="172">
        <f>COUNTIFS('Hitos de enfoque priorizado'!B85,"2",'Hitos de enfoque priorizado'!C85,"N/C")</f>
        <v>0</v>
      </c>
      <c r="J85" s="172">
        <f>COUNTIFS('Hitos de enfoque priorizado'!B85,"3",'Hitos de enfoque priorizado'!C85,"N/C")</f>
        <v>0</v>
      </c>
      <c r="K85" s="172">
        <f>COUNTIFS('Hitos de enfoque priorizado'!B85,"4",'Hitos de enfoque priorizado'!C85,"N/C")</f>
        <v>0</v>
      </c>
      <c r="L85" s="172">
        <f>COUNTIFS('Hitos de enfoque priorizado'!B85,"5",'Hitos de enfoque priorizado'!C85,"N/C")</f>
        <v>0</v>
      </c>
      <c r="M85" s="172">
        <f>COUNTIFS('Hitos de enfoque priorizado'!B85,"6",'Hitos de enfoque priorizado'!C85,"N/C")</f>
        <v>0</v>
      </c>
      <c r="N85" s="262">
        <f t="shared" si="3"/>
        <v>0</v>
      </c>
      <c r="O85" s="281"/>
      <c r="P85" s="75" t="str">
        <f>IF('Hitos de enfoque priorizado'!$B85=1,'Hitos de enfoque priorizado'!$F85,"")</f>
        <v/>
      </c>
      <c r="Q85" s="75" t="str">
        <f>IF('Hitos de enfoque priorizado'!$B85=2,'Hitos de enfoque priorizado'!$F85,"")</f>
        <v/>
      </c>
      <c r="R85" s="75">
        <f>IF('Hitos de enfoque priorizado'!$B85=3,'Hitos de enfoque priorizado'!$F85,"")</f>
        <v>0</v>
      </c>
      <c r="S85" s="75" t="str">
        <f>IF('Hitos de enfoque priorizado'!$B85=4,'Hitos de enfoque priorizado'!$F85,"")</f>
        <v/>
      </c>
      <c r="T85" s="75" t="str">
        <f>IF('Hitos de enfoque priorizado'!$B85=5,'Hitos de enfoque priorizado'!$F85,"")</f>
        <v/>
      </c>
      <c r="U85" s="76" t="str">
        <f>IF('Hitos de enfoque priorizado'!$B85=6,'Hitos de enfoque priorizado'!$F85,"")</f>
        <v/>
      </c>
      <c r="V85" s="77" t="str">
        <f>IF(AND('Hitos de enfoque priorizado'!C85="Sí",'Hitos de enfoque priorizado'!F85=""),"CORRECT",IF('Hitos de enfoque priorizado'!C85="No","CORRECT",IF('Hitos de enfoque priorizado'!B85=1,"ERROR 1","N/C")))</f>
        <v>N/C</v>
      </c>
      <c r="W85" s="77" t="str">
        <f>IF(AND('Hitos de enfoque priorizado'!C85="Sí",'Hitos de enfoque priorizado'!F85=""),"CORRECT",IF('Hitos de enfoque priorizado'!C85="No","CORRECT",IF('Hitos de enfoque priorizado'!B85=2,"ERROR 1","N/C")))</f>
        <v>N/C</v>
      </c>
      <c r="X85" s="77" t="str">
        <f>IF(AND('Hitos de enfoque priorizado'!C85="Sí",'Hitos de enfoque priorizado'!F85=""),"CORRECT",IF('Hitos de enfoque priorizado'!C85="No","CORRECT",IF('Hitos de enfoque priorizado'!B85=3,"ERROR 1","N/C")))</f>
        <v>ERROR 1</v>
      </c>
      <c r="Y85" s="77" t="str">
        <f>IF(AND('Hitos de enfoque priorizado'!C85="Sí",'Hitos de enfoque priorizado'!F85=""),"CORRECT",IF('Hitos de enfoque priorizado'!C85="No","CORRECT",IF('Hitos de enfoque priorizado'!B85=4,"ERROR 1","N/C")))</f>
        <v>N/C</v>
      </c>
      <c r="Z85" s="77" t="str">
        <f>IF(AND('Hitos de enfoque priorizado'!C85="Sí",'Hitos de enfoque priorizado'!F85=""),"CORRECT",IF('Hitos de enfoque priorizado'!C85="No","CORRECT",IF('Hitos de enfoque priorizado'!B85=5,"ERROR 1","N/C")))</f>
        <v>N/C</v>
      </c>
      <c r="AA85" s="77" t="str">
        <f>IF(AND('Hitos de enfoque priorizado'!C85="Sí",'Hitos de enfoque priorizado'!F85=""),"CORRECT",IF('Hitos de enfoque priorizado'!C85="No","CORRECT",IF('Hitos de enfoque priorizado'!B85=6,"ERROR 1","N/C")))</f>
        <v>N/C</v>
      </c>
      <c r="AB85" s="69" t="str">
        <f>IF(AND('Hitos de enfoque priorizado'!C85="No",'Hitos de enfoque priorizado'!F85=""),IF('Hitos de enfoque priorizado'!B85=1,"ERROR 2","N/C"),"CORRECT")</f>
        <v>CORRECT</v>
      </c>
      <c r="AC85" s="69" t="str">
        <f>IF(AND('Hitos de enfoque priorizado'!C85="No",'Hitos de enfoque priorizado'!F85=""),IF('Hitos de enfoque priorizado'!B85=2,"ERROR 2","N/C"),"CORRECT")</f>
        <v>CORRECT</v>
      </c>
      <c r="AD85" s="69" t="str">
        <f>IF(AND('Hitos de enfoque priorizado'!C85="No",'Hitos de enfoque priorizado'!F85=""),IF('Hitos de enfoque priorizado'!B85=3,"ERROR 2","N/C"),"CORRECT")</f>
        <v>CORRECT</v>
      </c>
      <c r="AE85" s="69" t="str">
        <f>IF(AND('Hitos de enfoque priorizado'!C85="No",'Hitos de enfoque priorizado'!F85=""),IF('Hitos de enfoque priorizado'!B85=4,"ERROR 2","N/C"),"CORRECT")</f>
        <v>CORRECT</v>
      </c>
      <c r="AF85" s="69" t="str">
        <f>IF(AND('Hitos de enfoque priorizado'!C85="No",'Hitos de enfoque priorizado'!F85=""),IF('Hitos de enfoque priorizado'!B85=5,"ERROR 2","N/C"),"CORRECT")</f>
        <v>CORRECT</v>
      </c>
      <c r="AG85" s="78" t="str">
        <f>IF(AND('Hitos de enfoque priorizado'!C85="No",'Hitos de enfoque priorizado'!F85=""),IF('Hitos de enfoque priorizado'!B85=6,"ERROR 2","N/C"),"CORRECT")</f>
        <v>CORRECT</v>
      </c>
    </row>
    <row r="86" spans="1:33">
      <c r="A86" s="85">
        <f>COUNTIFS('Hitos de enfoque priorizado'!B86,"1",'Hitos de enfoque priorizado'!C86,"Sí")</f>
        <v>0</v>
      </c>
      <c r="B86" s="90">
        <f>COUNTIFS('Hitos de enfoque priorizado'!B86,"2",'Hitos de enfoque priorizado'!C86,"Sí")</f>
        <v>0</v>
      </c>
      <c r="C86" s="86">
        <f>COUNTIFS('Hitos de enfoque priorizado'!B86,"3",'Hitos de enfoque priorizado'!C86,"Sí")</f>
        <v>0</v>
      </c>
      <c r="D86" s="87">
        <f>COUNTIFS('Hitos de enfoque priorizado'!B86,"4",'Hitos de enfoque priorizado'!C86,"Sí")</f>
        <v>0</v>
      </c>
      <c r="E86" s="88">
        <f>COUNTIFS('Hitos de enfoque priorizado'!B86,"5",'Hitos de enfoque priorizado'!C86,"Sí")</f>
        <v>0</v>
      </c>
      <c r="F86" s="89">
        <f>COUNTIFS('Hitos de enfoque priorizado'!B86,"6",'Hitos de enfoque priorizado'!C86,"Sí")</f>
        <v>0</v>
      </c>
      <c r="G86" s="276">
        <f t="shared" si="4"/>
        <v>0</v>
      </c>
      <c r="H86" s="172">
        <f>COUNTIFS('Hitos de enfoque priorizado'!B86,"1",'Hitos de enfoque priorizado'!C86,"N/C")</f>
        <v>0</v>
      </c>
      <c r="I86" s="172">
        <f>COUNTIFS('Hitos de enfoque priorizado'!B86,"2",'Hitos de enfoque priorizado'!C86,"N/C")</f>
        <v>0</v>
      </c>
      <c r="J86" s="172">
        <f>COUNTIFS('Hitos de enfoque priorizado'!B86,"3",'Hitos de enfoque priorizado'!C86,"N/C")</f>
        <v>0</v>
      </c>
      <c r="K86" s="172">
        <f>COUNTIFS('Hitos de enfoque priorizado'!B86,"4",'Hitos de enfoque priorizado'!C86,"N/C")</f>
        <v>0</v>
      </c>
      <c r="L86" s="172">
        <f>COUNTIFS('Hitos de enfoque priorizado'!B86,"5",'Hitos de enfoque priorizado'!C86,"N/C")</f>
        <v>0</v>
      </c>
      <c r="M86" s="172">
        <f>COUNTIFS('Hitos de enfoque priorizado'!B86,"6",'Hitos de enfoque priorizado'!C86,"N/C")</f>
        <v>0</v>
      </c>
      <c r="N86" s="262">
        <f t="shared" si="3"/>
        <v>0</v>
      </c>
      <c r="O86" s="281"/>
      <c r="P86" s="75" t="str">
        <f>IF('Hitos de enfoque priorizado'!$B86=1,'Hitos de enfoque priorizado'!$F86,"")</f>
        <v/>
      </c>
      <c r="Q86" s="75" t="str">
        <f>IF('Hitos de enfoque priorizado'!$B86=2,'Hitos de enfoque priorizado'!$F86,"")</f>
        <v/>
      </c>
      <c r="R86" s="75" t="str">
        <f>IF('Hitos de enfoque priorizado'!$B86=3,'Hitos de enfoque priorizado'!$F86,"")</f>
        <v/>
      </c>
      <c r="S86" s="75" t="str">
        <f>IF('Hitos de enfoque priorizado'!$B86=4,'Hitos de enfoque priorizado'!$F86,"")</f>
        <v/>
      </c>
      <c r="T86" s="75" t="str">
        <f>IF('Hitos de enfoque priorizado'!$B86=5,'Hitos de enfoque priorizado'!$F86,"")</f>
        <v/>
      </c>
      <c r="U86" s="76">
        <f>IF('Hitos de enfoque priorizado'!$B86=6,'Hitos de enfoque priorizado'!$F86,"")</f>
        <v>0</v>
      </c>
      <c r="V86" s="77" t="str">
        <f>IF(AND('Hitos de enfoque priorizado'!C86="Sí",'Hitos de enfoque priorizado'!F86=""),"CORRECT",IF('Hitos de enfoque priorizado'!C86="No","CORRECT",IF('Hitos de enfoque priorizado'!B86=1,"ERROR 1","N/C")))</f>
        <v>N/C</v>
      </c>
      <c r="W86" s="77" t="str">
        <f>IF(AND('Hitos de enfoque priorizado'!C86="Sí",'Hitos de enfoque priorizado'!F86=""),"CORRECT",IF('Hitos de enfoque priorizado'!C86="No","CORRECT",IF('Hitos de enfoque priorizado'!B86=2,"ERROR 1","N/C")))</f>
        <v>N/C</v>
      </c>
      <c r="X86" s="77" t="str">
        <f>IF(AND('Hitos de enfoque priorizado'!C86="Sí",'Hitos de enfoque priorizado'!F86=""),"CORRECT",IF('Hitos de enfoque priorizado'!C86="No","CORRECT",IF('Hitos de enfoque priorizado'!B86=3,"ERROR 1","N/C")))</f>
        <v>N/C</v>
      </c>
      <c r="Y86" s="77" t="str">
        <f>IF(AND('Hitos de enfoque priorizado'!C86="Sí",'Hitos de enfoque priorizado'!F86=""),"CORRECT",IF('Hitos de enfoque priorizado'!C86="No","CORRECT",IF('Hitos de enfoque priorizado'!B86=4,"ERROR 1","N/C")))</f>
        <v>N/C</v>
      </c>
      <c r="Z86" s="77" t="str">
        <f>IF(AND('Hitos de enfoque priorizado'!C86="Sí",'Hitos de enfoque priorizado'!F86=""),"CORRECT",IF('Hitos de enfoque priorizado'!C86="No","CORRECT",IF('Hitos de enfoque priorizado'!B86=5,"ERROR 1","N/C")))</f>
        <v>N/C</v>
      </c>
      <c r="AA86" s="77" t="str">
        <f>IF(AND('Hitos de enfoque priorizado'!C86="Sí",'Hitos de enfoque priorizado'!F86=""),"CORRECT",IF('Hitos de enfoque priorizado'!C86="No","CORRECT",IF('Hitos de enfoque priorizado'!B86=6,"ERROR 1","N/C")))</f>
        <v>ERROR 1</v>
      </c>
      <c r="AB86" s="69" t="str">
        <f>IF(AND('Hitos de enfoque priorizado'!C86="No",'Hitos de enfoque priorizado'!F86=""),IF('Hitos de enfoque priorizado'!B86=1,"ERROR 2","N/C"),"CORRECT")</f>
        <v>CORRECT</v>
      </c>
      <c r="AC86" s="69" t="str">
        <f>IF(AND('Hitos de enfoque priorizado'!C86="No",'Hitos de enfoque priorizado'!F86=""),IF('Hitos de enfoque priorizado'!B86=2,"ERROR 2","N/C"),"CORRECT")</f>
        <v>CORRECT</v>
      </c>
      <c r="AD86" s="69" t="str">
        <f>IF(AND('Hitos de enfoque priorizado'!C86="No",'Hitos de enfoque priorizado'!F86=""),IF('Hitos de enfoque priorizado'!B86=3,"ERROR 2","N/C"),"CORRECT")</f>
        <v>CORRECT</v>
      </c>
      <c r="AE86" s="69" t="str">
        <f>IF(AND('Hitos de enfoque priorizado'!C86="No",'Hitos de enfoque priorizado'!F86=""),IF('Hitos de enfoque priorizado'!B86=4,"ERROR 2","N/C"),"CORRECT")</f>
        <v>CORRECT</v>
      </c>
      <c r="AF86" s="69" t="str">
        <f>IF(AND('Hitos de enfoque priorizado'!C86="No",'Hitos de enfoque priorizado'!F86=""),IF('Hitos de enfoque priorizado'!B86=5,"ERROR 2","N/C"),"CORRECT")</f>
        <v>CORRECT</v>
      </c>
      <c r="AG86" s="78" t="str">
        <f>IF(AND('Hitos de enfoque priorizado'!C86="No",'Hitos de enfoque priorizado'!F86=""),IF('Hitos de enfoque priorizado'!B86=6,"ERROR 2","N/C"),"CORRECT")</f>
        <v>CORRECT</v>
      </c>
    </row>
    <row r="87" spans="1:33">
      <c r="A87" s="85">
        <f>COUNTIFS('Hitos de enfoque priorizado'!B87,"1",'Hitos de enfoque priorizado'!C87,"Sí")</f>
        <v>0</v>
      </c>
      <c r="B87" s="90">
        <f>COUNTIFS('Hitos de enfoque priorizado'!B87,"2",'Hitos de enfoque priorizado'!C87,"Sí")</f>
        <v>0</v>
      </c>
      <c r="C87" s="86">
        <f>COUNTIFS('Hitos de enfoque priorizado'!B87,"3",'Hitos de enfoque priorizado'!C87,"Sí")</f>
        <v>0</v>
      </c>
      <c r="D87" s="87">
        <f>COUNTIFS('Hitos de enfoque priorizado'!B87,"4",'Hitos de enfoque priorizado'!C87,"Sí")</f>
        <v>0</v>
      </c>
      <c r="E87" s="88">
        <f>COUNTIFS('Hitos de enfoque priorizado'!B87,"5",'Hitos de enfoque priorizado'!C87,"Sí")</f>
        <v>0</v>
      </c>
      <c r="F87" s="89">
        <f>COUNTIFS('Hitos de enfoque priorizado'!B87,"6",'Hitos de enfoque priorizado'!C87,"Sí")</f>
        <v>0</v>
      </c>
      <c r="G87" s="276">
        <f t="shared" si="4"/>
        <v>0</v>
      </c>
      <c r="H87" s="172">
        <f>COUNTIFS('Hitos de enfoque priorizado'!B87,"1",'Hitos de enfoque priorizado'!C87,"N/C")</f>
        <v>0</v>
      </c>
      <c r="I87" s="172">
        <f>COUNTIFS('Hitos de enfoque priorizado'!B87,"2",'Hitos de enfoque priorizado'!C87,"N/C")</f>
        <v>0</v>
      </c>
      <c r="J87" s="172">
        <f>COUNTIFS('Hitos de enfoque priorizado'!B87,"3",'Hitos de enfoque priorizado'!C87,"N/C")</f>
        <v>0</v>
      </c>
      <c r="K87" s="172">
        <f>COUNTIFS('Hitos de enfoque priorizado'!B87,"4",'Hitos de enfoque priorizado'!C87,"N/C")</f>
        <v>0</v>
      </c>
      <c r="L87" s="172">
        <f>COUNTIFS('Hitos de enfoque priorizado'!B87,"5",'Hitos de enfoque priorizado'!C87,"N/C")</f>
        <v>0</v>
      </c>
      <c r="M87" s="172">
        <f>COUNTIFS('Hitos de enfoque priorizado'!B87,"6",'Hitos de enfoque priorizado'!C87,"N/C")</f>
        <v>0</v>
      </c>
      <c r="N87" s="262">
        <f t="shared" si="3"/>
        <v>0</v>
      </c>
      <c r="O87" s="281"/>
      <c r="P87" s="75" t="str">
        <f>IF('Hitos de enfoque priorizado'!$B87=1,'Hitos de enfoque priorizado'!$F87,"")</f>
        <v/>
      </c>
      <c r="Q87" s="75" t="str">
        <f>IF('Hitos de enfoque priorizado'!$B87=2,'Hitos de enfoque priorizado'!$F87,"")</f>
        <v/>
      </c>
      <c r="R87" s="75" t="str">
        <f>IF('Hitos de enfoque priorizado'!$B87=3,'Hitos de enfoque priorizado'!$F87,"")</f>
        <v/>
      </c>
      <c r="S87" s="75" t="str">
        <f>IF('Hitos de enfoque priorizado'!$B87=4,'Hitos de enfoque priorizado'!$F87,"")</f>
        <v/>
      </c>
      <c r="T87" s="75" t="str">
        <f>IF('Hitos de enfoque priorizado'!$B87=5,'Hitos de enfoque priorizado'!$F87,"")</f>
        <v/>
      </c>
      <c r="U87" s="76">
        <f>IF('Hitos de enfoque priorizado'!$B87=6,'Hitos de enfoque priorizado'!$F87,"")</f>
        <v>0</v>
      </c>
      <c r="V87" s="77" t="str">
        <f>IF(AND('Hitos de enfoque priorizado'!C87="Sí",'Hitos de enfoque priorizado'!F87=""),"CORRECT",IF('Hitos de enfoque priorizado'!C87="No","CORRECT",IF('Hitos de enfoque priorizado'!B87=1,"ERROR 1","N/C")))</f>
        <v>N/C</v>
      </c>
      <c r="W87" s="77" t="str">
        <f>IF(AND('Hitos de enfoque priorizado'!C87="Sí",'Hitos de enfoque priorizado'!F87=""),"CORRECT",IF('Hitos de enfoque priorizado'!C87="No","CORRECT",IF('Hitos de enfoque priorizado'!B87=2,"ERROR 1","N/C")))</f>
        <v>N/C</v>
      </c>
      <c r="X87" s="77" t="str">
        <f>IF(AND('Hitos de enfoque priorizado'!C87="Sí",'Hitos de enfoque priorizado'!F87=""),"CORRECT",IF('Hitos de enfoque priorizado'!C87="No","CORRECT",IF('Hitos de enfoque priorizado'!B87=3,"ERROR 1","N/C")))</f>
        <v>N/C</v>
      </c>
      <c r="Y87" s="77" t="str">
        <f>IF(AND('Hitos de enfoque priorizado'!C87="Sí",'Hitos de enfoque priorizado'!F87=""),"CORRECT",IF('Hitos de enfoque priorizado'!C87="No","CORRECT",IF('Hitos de enfoque priorizado'!B87=4,"ERROR 1","N/C")))</f>
        <v>N/C</v>
      </c>
      <c r="Z87" s="77" t="str">
        <f>IF(AND('Hitos de enfoque priorizado'!C87="Sí",'Hitos de enfoque priorizado'!F87=""),"CORRECT",IF('Hitos de enfoque priorizado'!C87="No","CORRECT",IF('Hitos de enfoque priorizado'!B87=5,"ERROR 1","N/C")))</f>
        <v>N/C</v>
      </c>
      <c r="AA87" s="77" t="str">
        <f>IF(AND('Hitos de enfoque priorizado'!C87="Sí",'Hitos de enfoque priorizado'!F87=""),"CORRECT",IF('Hitos de enfoque priorizado'!C87="No","CORRECT",IF('Hitos de enfoque priorizado'!B87=6,"ERROR 1","N/C")))</f>
        <v>ERROR 1</v>
      </c>
      <c r="AB87" s="69" t="str">
        <f>IF(AND('Hitos de enfoque priorizado'!C87="No",'Hitos de enfoque priorizado'!F87=""),IF('Hitos de enfoque priorizado'!B87=1,"ERROR 2","N/C"),"CORRECT")</f>
        <v>CORRECT</v>
      </c>
      <c r="AC87" s="69" t="str">
        <f>IF(AND('Hitos de enfoque priorizado'!C87="No",'Hitos de enfoque priorizado'!F87=""),IF('Hitos de enfoque priorizado'!B87=2,"ERROR 2","N/C"),"CORRECT")</f>
        <v>CORRECT</v>
      </c>
      <c r="AD87" s="69" t="str">
        <f>IF(AND('Hitos de enfoque priorizado'!C87="No",'Hitos de enfoque priorizado'!F87=""),IF('Hitos de enfoque priorizado'!B87=3,"ERROR 2","N/C"),"CORRECT")</f>
        <v>CORRECT</v>
      </c>
      <c r="AE87" s="69" t="str">
        <f>IF(AND('Hitos de enfoque priorizado'!C87="No",'Hitos de enfoque priorizado'!F87=""),IF('Hitos de enfoque priorizado'!B87=4,"ERROR 2","N/C"),"CORRECT")</f>
        <v>CORRECT</v>
      </c>
      <c r="AF87" s="69" t="str">
        <f>IF(AND('Hitos de enfoque priorizado'!C87="No",'Hitos de enfoque priorizado'!F87=""),IF('Hitos de enfoque priorizado'!B87=5,"ERROR 2","N/C"),"CORRECT")</f>
        <v>CORRECT</v>
      </c>
      <c r="AG87" s="78" t="str">
        <f>IF(AND('Hitos de enfoque priorizado'!C87="No",'Hitos de enfoque priorizado'!F87=""),IF('Hitos de enfoque priorizado'!B87=6,"ERROR 2","N/C"),"CORRECT")</f>
        <v>CORRECT</v>
      </c>
    </row>
    <row r="88" spans="1:33">
      <c r="A88" s="85">
        <f>COUNTIFS('Hitos de enfoque priorizado'!B88,"1",'Hitos de enfoque priorizado'!C88,"Sí")</f>
        <v>0</v>
      </c>
      <c r="B88" s="90">
        <f>COUNTIFS('Hitos de enfoque priorizado'!B88,"2",'Hitos de enfoque priorizado'!C88,"Sí")</f>
        <v>0</v>
      </c>
      <c r="C88" s="86">
        <f>COUNTIFS('Hitos de enfoque priorizado'!B88,"3",'Hitos de enfoque priorizado'!C88,"Sí")</f>
        <v>0</v>
      </c>
      <c r="D88" s="87">
        <f>COUNTIFS('Hitos de enfoque priorizado'!B88,"4",'Hitos de enfoque priorizado'!C88,"Sí")</f>
        <v>0</v>
      </c>
      <c r="E88" s="88">
        <f>COUNTIFS('Hitos de enfoque priorizado'!B88,"5",'Hitos de enfoque priorizado'!C88,"Sí")</f>
        <v>0</v>
      </c>
      <c r="F88" s="89">
        <f>COUNTIFS('Hitos de enfoque priorizado'!B88,"6",'Hitos de enfoque priorizado'!C88,"Sí")</f>
        <v>0</v>
      </c>
      <c r="G88" s="276">
        <f t="shared" si="4"/>
        <v>0</v>
      </c>
      <c r="H88" s="172">
        <f>COUNTIFS('Hitos de enfoque priorizado'!B88,"1",'Hitos de enfoque priorizado'!C88,"N/C")</f>
        <v>0</v>
      </c>
      <c r="I88" s="172">
        <f>COUNTIFS('Hitos de enfoque priorizado'!B88,"2",'Hitos de enfoque priorizado'!C88,"N/C")</f>
        <v>0</v>
      </c>
      <c r="J88" s="172">
        <f>COUNTIFS('Hitos de enfoque priorizado'!B88,"3",'Hitos de enfoque priorizado'!C88,"N/C")</f>
        <v>0</v>
      </c>
      <c r="K88" s="172">
        <f>COUNTIFS('Hitos de enfoque priorizado'!B88,"4",'Hitos de enfoque priorizado'!C88,"N/C")</f>
        <v>0</v>
      </c>
      <c r="L88" s="172">
        <f>COUNTIFS('Hitos de enfoque priorizado'!B88,"5",'Hitos de enfoque priorizado'!C88,"N/C")</f>
        <v>0</v>
      </c>
      <c r="M88" s="172">
        <f>COUNTIFS('Hitos de enfoque priorizado'!B88,"6",'Hitos de enfoque priorizado'!C88,"N/C")</f>
        <v>0</v>
      </c>
      <c r="N88" s="262">
        <f t="shared" si="3"/>
        <v>0</v>
      </c>
      <c r="O88" s="281"/>
      <c r="P88" s="75" t="str">
        <f>IF('Hitos de enfoque priorizado'!$B88=1,'Hitos de enfoque priorizado'!$F88,"")</f>
        <v/>
      </c>
      <c r="Q88" s="75" t="str">
        <f>IF('Hitos de enfoque priorizado'!$B88=2,'Hitos de enfoque priorizado'!$F88,"")</f>
        <v/>
      </c>
      <c r="R88" s="75" t="str">
        <f>IF('Hitos de enfoque priorizado'!$B88=3,'Hitos de enfoque priorizado'!$F88,"")</f>
        <v/>
      </c>
      <c r="S88" s="75" t="str">
        <f>IF('Hitos de enfoque priorizado'!$B88=4,'Hitos de enfoque priorizado'!$F88,"")</f>
        <v/>
      </c>
      <c r="T88" s="75" t="str">
        <f>IF('Hitos de enfoque priorizado'!$B88=5,'Hitos de enfoque priorizado'!$F88,"")</f>
        <v/>
      </c>
      <c r="U88" s="76">
        <f>IF('Hitos de enfoque priorizado'!$B88=6,'Hitos de enfoque priorizado'!$F88,"")</f>
        <v>0</v>
      </c>
      <c r="V88" s="77" t="str">
        <f>IF(AND('Hitos de enfoque priorizado'!C88="Sí",'Hitos de enfoque priorizado'!F88=""),"CORRECT",IF('Hitos de enfoque priorizado'!C88="No","CORRECT",IF('Hitos de enfoque priorizado'!B88=1,"ERROR 1","N/C")))</f>
        <v>N/C</v>
      </c>
      <c r="W88" s="77" t="str">
        <f>IF(AND('Hitos de enfoque priorizado'!C88="Sí",'Hitos de enfoque priorizado'!F88=""),"CORRECT",IF('Hitos de enfoque priorizado'!C88="No","CORRECT",IF('Hitos de enfoque priorizado'!B88=2,"ERROR 1","N/C")))</f>
        <v>N/C</v>
      </c>
      <c r="X88" s="77" t="str">
        <f>IF(AND('Hitos de enfoque priorizado'!C88="Sí",'Hitos de enfoque priorizado'!F88=""),"CORRECT",IF('Hitos de enfoque priorizado'!C88="No","CORRECT",IF('Hitos de enfoque priorizado'!B88=3,"ERROR 1","N/C")))</f>
        <v>N/C</v>
      </c>
      <c r="Y88" s="77" t="str">
        <f>IF(AND('Hitos de enfoque priorizado'!C88="Sí",'Hitos de enfoque priorizado'!F88=""),"CORRECT",IF('Hitos de enfoque priorizado'!C88="No","CORRECT",IF('Hitos de enfoque priorizado'!B88=4,"ERROR 1","N/C")))</f>
        <v>N/C</v>
      </c>
      <c r="Z88" s="77" t="str">
        <f>IF(AND('Hitos de enfoque priorizado'!C88="Sí",'Hitos de enfoque priorizado'!F88=""),"CORRECT",IF('Hitos de enfoque priorizado'!C88="No","CORRECT",IF('Hitos de enfoque priorizado'!B88=5,"ERROR 1","N/C")))</f>
        <v>N/C</v>
      </c>
      <c r="AA88" s="77" t="str">
        <f>IF(AND('Hitos de enfoque priorizado'!C88="Sí",'Hitos de enfoque priorizado'!F88=""),"CORRECT",IF('Hitos de enfoque priorizado'!C88="No","CORRECT",IF('Hitos de enfoque priorizado'!B88=6,"ERROR 1","N/C")))</f>
        <v>ERROR 1</v>
      </c>
      <c r="AB88" s="69" t="str">
        <f>IF(AND('Hitos de enfoque priorizado'!C88="No",'Hitos de enfoque priorizado'!F88=""),IF('Hitos de enfoque priorizado'!B88=1,"ERROR 2","N/C"),"CORRECT")</f>
        <v>CORRECT</v>
      </c>
      <c r="AC88" s="69" t="str">
        <f>IF(AND('Hitos de enfoque priorizado'!C88="No",'Hitos de enfoque priorizado'!F88=""),IF('Hitos de enfoque priorizado'!B88=2,"ERROR 2","N/C"),"CORRECT")</f>
        <v>CORRECT</v>
      </c>
      <c r="AD88" s="69" t="str">
        <f>IF(AND('Hitos de enfoque priorizado'!C88="No",'Hitos de enfoque priorizado'!F88=""),IF('Hitos de enfoque priorizado'!B88=3,"ERROR 2","N/C"),"CORRECT")</f>
        <v>CORRECT</v>
      </c>
      <c r="AE88" s="69" t="str">
        <f>IF(AND('Hitos de enfoque priorizado'!C88="No",'Hitos de enfoque priorizado'!F88=""),IF('Hitos de enfoque priorizado'!B88=4,"ERROR 2","N/C"),"CORRECT")</f>
        <v>CORRECT</v>
      </c>
      <c r="AF88" s="69" t="str">
        <f>IF(AND('Hitos de enfoque priorizado'!C88="No",'Hitos de enfoque priorizado'!F88=""),IF('Hitos de enfoque priorizado'!B88=5,"ERROR 2","N/C"),"CORRECT")</f>
        <v>CORRECT</v>
      </c>
      <c r="AG88" s="78" t="str">
        <f>IF(AND('Hitos de enfoque priorizado'!C88="No",'Hitos de enfoque priorizado'!F88=""),IF('Hitos de enfoque priorizado'!B88=6,"ERROR 2","N/C"),"CORRECT")</f>
        <v>CORRECT</v>
      </c>
    </row>
    <row r="89" spans="1:33">
      <c r="A89" s="85">
        <f>COUNTIFS('Hitos de enfoque priorizado'!B89,"1",'Hitos de enfoque priorizado'!C89,"Sí")</f>
        <v>0</v>
      </c>
      <c r="B89" s="90">
        <f>COUNTIFS('Hitos de enfoque priorizado'!B89,"2",'Hitos de enfoque priorizado'!C89,"Sí")</f>
        <v>0</v>
      </c>
      <c r="C89" s="86">
        <f>COUNTIFS('Hitos de enfoque priorizado'!B89,"3",'Hitos de enfoque priorizado'!C89,"Sí")</f>
        <v>0</v>
      </c>
      <c r="D89" s="87">
        <f>COUNTIFS('Hitos de enfoque priorizado'!B89,"4",'Hitos de enfoque priorizado'!C89,"Sí")</f>
        <v>0</v>
      </c>
      <c r="E89" s="88">
        <f>COUNTIFS('Hitos de enfoque priorizado'!B89,"5",'Hitos de enfoque priorizado'!C89,"Sí")</f>
        <v>0</v>
      </c>
      <c r="F89" s="89">
        <f>COUNTIFS('Hitos de enfoque priorizado'!B89,"6",'Hitos de enfoque priorizado'!C89,"Sí")</f>
        <v>0</v>
      </c>
      <c r="G89" s="276">
        <f t="shared" si="4"/>
        <v>0</v>
      </c>
      <c r="H89" s="172">
        <f>COUNTIFS('Hitos de enfoque priorizado'!B89,"1",'Hitos de enfoque priorizado'!C89,"N/C")</f>
        <v>0</v>
      </c>
      <c r="I89" s="172">
        <f>COUNTIFS('Hitos de enfoque priorizado'!B89,"2",'Hitos de enfoque priorizado'!C89,"N/C")</f>
        <v>0</v>
      </c>
      <c r="J89" s="172">
        <f>COUNTIFS('Hitos de enfoque priorizado'!B89,"3",'Hitos de enfoque priorizado'!C89,"N/C")</f>
        <v>0</v>
      </c>
      <c r="K89" s="172">
        <f>COUNTIFS('Hitos de enfoque priorizado'!B89,"4",'Hitos de enfoque priorizado'!C89,"N/C")</f>
        <v>0</v>
      </c>
      <c r="L89" s="172">
        <f>COUNTIFS('Hitos de enfoque priorizado'!B89,"5",'Hitos de enfoque priorizado'!C89,"N/C")</f>
        <v>0</v>
      </c>
      <c r="M89" s="172">
        <f>COUNTIFS('Hitos de enfoque priorizado'!B89,"6",'Hitos de enfoque priorizado'!C89,"N/C")</f>
        <v>0</v>
      </c>
      <c r="N89" s="262">
        <f t="shared" si="3"/>
        <v>0</v>
      </c>
      <c r="O89" s="281"/>
      <c r="P89" s="75" t="str">
        <f>IF('Hitos de enfoque priorizado'!$B89=1,'Hitos de enfoque priorizado'!$F89,"")</f>
        <v/>
      </c>
      <c r="Q89" s="75" t="str">
        <f>IF('Hitos de enfoque priorizado'!$B89=2,'Hitos de enfoque priorizado'!$F89,"")</f>
        <v/>
      </c>
      <c r="R89" s="75" t="str">
        <f>IF('Hitos de enfoque priorizado'!$B89=3,'Hitos de enfoque priorizado'!$F89,"")</f>
        <v/>
      </c>
      <c r="S89" s="75" t="str">
        <f>IF('Hitos de enfoque priorizado'!$B89=4,'Hitos de enfoque priorizado'!$F89,"")</f>
        <v/>
      </c>
      <c r="T89" s="75" t="str">
        <f>IF('Hitos de enfoque priorizado'!$B89=5,'Hitos de enfoque priorizado'!$F89,"")</f>
        <v/>
      </c>
      <c r="U89" s="76">
        <f>IF('Hitos de enfoque priorizado'!$B89=6,'Hitos de enfoque priorizado'!$F89,"")</f>
        <v>0</v>
      </c>
      <c r="V89" s="77" t="str">
        <f>IF(AND('Hitos de enfoque priorizado'!C89="Sí",'Hitos de enfoque priorizado'!F89=""),"CORRECT",IF('Hitos de enfoque priorizado'!C89="No","CORRECT",IF('Hitos de enfoque priorizado'!B89=1,"ERROR 1","N/C")))</f>
        <v>N/C</v>
      </c>
      <c r="W89" s="77" t="str">
        <f>IF(AND('Hitos de enfoque priorizado'!C89="Sí",'Hitos de enfoque priorizado'!F89=""),"CORRECT",IF('Hitos de enfoque priorizado'!C89="No","CORRECT",IF('Hitos de enfoque priorizado'!B89=2,"ERROR 1","N/C")))</f>
        <v>N/C</v>
      </c>
      <c r="X89" s="77" t="str">
        <f>IF(AND('Hitos de enfoque priorizado'!C89="Sí",'Hitos de enfoque priorizado'!F89=""),"CORRECT",IF('Hitos de enfoque priorizado'!C89="No","CORRECT",IF('Hitos de enfoque priorizado'!B89=3,"ERROR 1","N/C")))</f>
        <v>N/C</v>
      </c>
      <c r="Y89" s="77" t="str">
        <f>IF(AND('Hitos de enfoque priorizado'!C89="Sí",'Hitos de enfoque priorizado'!F89=""),"CORRECT",IF('Hitos de enfoque priorizado'!C89="No","CORRECT",IF('Hitos de enfoque priorizado'!B89=4,"ERROR 1","N/C")))</f>
        <v>N/C</v>
      </c>
      <c r="Z89" s="77" t="str">
        <f>IF(AND('Hitos de enfoque priorizado'!C89="Sí",'Hitos de enfoque priorizado'!F89=""),"CORRECT",IF('Hitos de enfoque priorizado'!C89="No","CORRECT",IF('Hitos de enfoque priorizado'!B89=5,"ERROR 1","N/C")))</f>
        <v>N/C</v>
      </c>
      <c r="AA89" s="77" t="str">
        <f>IF(AND('Hitos de enfoque priorizado'!C89="Sí",'Hitos de enfoque priorizado'!F89=""),"CORRECT",IF('Hitos de enfoque priorizado'!C89="No","CORRECT",IF('Hitos de enfoque priorizado'!B89=6,"ERROR 1","N/C")))</f>
        <v>ERROR 1</v>
      </c>
      <c r="AB89" s="69" t="str">
        <f>IF(AND('Hitos de enfoque priorizado'!C89="No",'Hitos de enfoque priorizado'!F89=""),IF('Hitos de enfoque priorizado'!B89=1,"ERROR 2","N/C"),"CORRECT")</f>
        <v>CORRECT</v>
      </c>
      <c r="AC89" s="69" t="str">
        <f>IF(AND('Hitos de enfoque priorizado'!C89="No",'Hitos de enfoque priorizado'!F89=""),IF('Hitos de enfoque priorizado'!B89=2,"ERROR 2","N/C"),"CORRECT")</f>
        <v>CORRECT</v>
      </c>
      <c r="AD89" s="69" t="str">
        <f>IF(AND('Hitos de enfoque priorizado'!C89="No",'Hitos de enfoque priorizado'!F89=""),IF('Hitos de enfoque priorizado'!B89=3,"ERROR 2","N/C"),"CORRECT")</f>
        <v>CORRECT</v>
      </c>
      <c r="AE89" s="69" t="str">
        <f>IF(AND('Hitos de enfoque priorizado'!C89="No",'Hitos de enfoque priorizado'!F89=""),IF('Hitos de enfoque priorizado'!B89=4,"ERROR 2","N/C"),"CORRECT")</f>
        <v>CORRECT</v>
      </c>
      <c r="AF89" s="69" t="str">
        <f>IF(AND('Hitos de enfoque priorizado'!C89="No",'Hitos de enfoque priorizado'!F89=""),IF('Hitos de enfoque priorizado'!B89=5,"ERROR 2","N/C"),"CORRECT")</f>
        <v>CORRECT</v>
      </c>
      <c r="AG89" s="78" t="str">
        <f>IF(AND('Hitos de enfoque priorizado'!C89="No",'Hitos de enfoque priorizado'!F89=""),IF('Hitos de enfoque priorizado'!B89=6,"ERROR 2","N/C"),"CORRECT")</f>
        <v>CORRECT</v>
      </c>
    </row>
    <row r="90" spans="1:33">
      <c r="A90" s="85">
        <f>COUNTIFS('Hitos de enfoque priorizado'!B90,"1",'Hitos de enfoque priorizado'!C90,"Sí")</f>
        <v>0</v>
      </c>
      <c r="B90" s="90">
        <f>COUNTIFS('Hitos de enfoque priorizado'!B90,"2",'Hitos de enfoque priorizado'!C90,"Sí")</f>
        <v>0</v>
      </c>
      <c r="C90" s="86">
        <f>COUNTIFS('Hitos de enfoque priorizado'!B90,"3",'Hitos de enfoque priorizado'!C90,"Sí")</f>
        <v>0</v>
      </c>
      <c r="D90" s="87">
        <f>COUNTIFS('Hitos de enfoque priorizado'!B90,"4",'Hitos de enfoque priorizado'!C90,"Sí")</f>
        <v>0</v>
      </c>
      <c r="E90" s="88">
        <f>COUNTIFS('Hitos de enfoque priorizado'!B90,"5",'Hitos de enfoque priorizado'!C90,"Sí")</f>
        <v>0</v>
      </c>
      <c r="F90" s="89">
        <f>COUNTIFS('Hitos de enfoque priorizado'!B90,"6",'Hitos de enfoque priorizado'!C90,"Sí")</f>
        <v>0</v>
      </c>
      <c r="G90" s="276">
        <f t="shared" si="4"/>
        <v>0</v>
      </c>
      <c r="H90" s="172">
        <f>COUNTIFS('Hitos de enfoque priorizado'!B90,"1",'Hitos de enfoque priorizado'!C90,"N/C")</f>
        <v>0</v>
      </c>
      <c r="I90" s="172">
        <f>COUNTIFS('Hitos de enfoque priorizado'!B90,"2",'Hitos de enfoque priorizado'!C90,"N/C")</f>
        <v>0</v>
      </c>
      <c r="J90" s="172">
        <f>COUNTIFS('Hitos de enfoque priorizado'!B90,"3",'Hitos de enfoque priorizado'!C90,"N/C")</f>
        <v>0</v>
      </c>
      <c r="K90" s="172">
        <f>COUNTIFS('Hitos de enfoque priorizado'!B90,"4",'Hitos de enfoque priorizado'!C90,"N/C")</f>
        <v>0</v>
      </c>
      <c r="L90" s="172">
        <f>COUNTIFS('Hitos de enfoque priorizado'!B90,"5",'Hitos de enfoque priorizado'!C90,"N/C")</f>
        <v>0</v>
      </c>
      <c r="M90" s="172">
        <f>COUNTIFS('Hitos de enfoque priorizado'!B90,"6",'Hitos de enfoque priorizado'!C90,"N/C")</f>
        <v>0</v>
      </c>
      <c r="N90" s="262">
        <f t="shared" si="3"/>
        <v>0</v>
      </c>
      <c r="O90" s="281"/>
      <c r="P90" s="75" t="str">
        <f>IF('Hitos de enfoque priorizado'!$B90=1,'Hitos de enfoque priorizado'!$F90,"")</f>
        <v/>
      </c>
      <c r="Q90" s="75" t="str">
        <f>IF('Hitos de enfoque priorizado'!$B90=2,'Hitos de enfoque priorizado'!$F90,"")</f>
        <v/>
      </c>
      <c r="R90" s="75" t="str">
        <f>IF('Hitos de enfoque priorizado'!$B90=3,'Hitos de enfoque priorizado'!$F90,"")</f>
        <v/>
      </c>
      <c r="S90" s="75" t="str">
        <f>IF('Hitos de enfoque priorizado'!$B90=4,'Hitos de enfoque priorizado'!$F90,"")</f>
        <v/>
      </c>
      <c r="T90" s="75" t="str">
        <f>IF('Hitos de enfoque priorizado'!$B90=5,'Hitos de enfoque priorizado'!$F90,"")</f>
        <v/>
      </c>
      <c r="U90" s="76">
        <f>IF('Hitos de enfoque priorizado'!$B90=6,'Hitos de enfoque priorizado'!$F90,"")</f>
        <v>0</v>
      </c>
      <c r="V90" s="77" t="str">
        <f>IF(AND('Hitos de enfoque priorizado'!C90="Sí",'Hitos de enfoque priorizado'!F90=""),"CORRECT",IF('Hitos de enfoque priorizado'!C90="No","CORRECT",IF('Hitos de enfoque priorizado'!B90=1,"ERROR 1","N/C")))</f>
        <v>N/C</v>
      </c>
      <c r="W90" s="77" t="str">
        <f>IF(AND('Hitos de enfoque priorizado'!C90="Sí",'Hitos de enfoque priorizado'!F90=""),"CORRECT",IF('Hitos de enfoque priorizado'!C90="No","CORRECT",IF('Hitos de enfoque priorizado'!B90=2,"ERROR 1","N/C")))</f>
        <v>N/C</v>
      </c>
      <c r="X90" s="77" t="str">
        <f>IF(AND('Hitos de enfoque priorizado'!C90="Sí",'Hitos de enfoque priorizado'!F90=""),"CORRECT",IF('Hitos de enfoque priorizado'!C90="No","CORRECT",IF('Hitos de enfoque priorizado'!B90=3,"ERROR 1","N/C")))</f>
        <v>N/C</v>
      </c>
      <c r="Y90" s="77" t="str">
        <f>IF(AND('Hitos de enfoque priorizado'!C90="Sí",'Hitos de enfoque priorizado'!F90=""),"CORRECT",IF('Hitos de enfoque priorizado'!C90="No","CORRECT",IF('Hitos de enfoque priorizado'!B90=4,"ERROR 1","N/C")))</f>
        <v>N/C</v>
      </c>
      <c r="Z90" s="77" t="str">
        <f>IF(AND('Hitos de enfoque priorizado'!C90="Sí",'Hitos de enfoque priorizado'!F90=""),"CORRECT",IF('Hitos de enfoque priorizado'!C90="No","CORRECT",IF('Hitos de enfoque priorizado'!B90=5,"ERROR 1","N/C")))</f>
        <v>N/C</v>
      </c>
      <c r="AA90" s="77" t="str">
        <f>IF(AND('Hitos de enfoque priorizado'!C90="Sí",'Hitos de enfoque priorizado'!F90=""),"CORRECT",IF('Hitos de enfoque priorizado'!C90="No","CORRECT",IF('Hitos de enfoque priorizado'!B90=6,"ERROR 1","N/C")))</f>
        <v>ERROR 1</v>
      </c>
      <c r="AB90" s="69" t="str">
        <f>IF(AND('Hitos de enfoque priorizado'!C90="No",'Hitos de enfoque priorizado'!F90=""),IF('Hitos de enfoque priorizado'!B90=1,"ERROR 2","N/C"),"CORRECT")</f>
        <v>CORRECT</v>
      </c>
      <c r="AC90" s="69" t="str">
        <f>IF(AND('Hitos de enfoque priorizado'!C90="No",'Hitos de enfoque priorizado'!F90=""),IF('Hitos de enfoque priorizado'!B90=2,"ERROR 2","N/C"),"CORRECT")</f>
        <v>CORRECT</v>
      </c>
      <c r="AD90" s="69" t="str">
        <f>IF(AND('Hitos de enfoque priorizado'!C90="No",'Hitos de enfoque priorizado'!F90=""),IF('Hitos de enfoque priorizado'!B90=3,"ERROR 2","N/C"),"CORRECT")</f>
        <v>CORRECT</v>
      </c>
      <c r="AE90" s="69" t="str">
        <f>IF(AND('Hitos de enfoque priorizado'!C90="No",'Hitos de enfoque priorizado'!F90=""),IF('Hitos de enfoque priorizado'!B90=4,"ERROR 2","N/C"),"CORRECT")</f>
        <v>CORRECT</v>
      </c>
      <c r="AF90" s="69" t="str">
        <f>IF(AND('Hitos de enfoque priorizado'!C90="No",'Hitos de enfoque priorizado'!F90=""),IF('Hitos de enfoque priorizado'!B90=5,"ERROR 2","N/C"),"CORRECT")</f>
        <v>CORRECT</v>
      </c>
      <c r="AG90" s="78" t="str">
        <f>IF(AND('Hitos de enfoque priorizado'!C90="No",'Hitos de enfoque priorizado'!F90=""),IF('Hitos de enfoque priorizado'!B90=6,"ERROR 2","N/C"),"CORRECT")</f>
        <v>CORRECT</v>
      </c>
    </row>
    <row r="91" spans="1:33">
      <c r="A91" s="85">
        <f>COUNTIFS('Hitos de enfoque priorizado'!B91,"1",'Hitos de enfoque priorizado'!C91,"Sí")</f>
        <v>0</v>
      </c>
      <c r="B91" s="90">
        <f>COUNTIFS('Hitos de enfoque priorizado'!B91,"2",'Hitos de enfoque priorizado'!C91,"Sí")</f>
        <v>0</v>
      </c>
      <c r="C91" s="86">
        <f>COUNTIFS('Hitos de enfoque priorizado'!B91,"3",'Hitos de enfoque priorizado'!C91,"Sí")</f>
        <v>0</v>
      </c>
      <c r="D91" s="87">
        <f>COUNTIFS('Hitos de enfoque priorizado'!B91,"4",'Hitos de enfoque priorizado'!C91,"Sí")</f>
        <v>0</v>
      </c>
      <c r="E91" s="88">
        <f>COUNTIFS('Hitos de enfoque priorizado'!B91,"5",'Hitos de enfoque priorizado'!C91,"Sí")</f>
        <v>0</v>
      </c>
      <c r="F91" s="89">
        <f>COUNTIFS('Hitos de enfoque priorizado'!B91,"6",'Hitos de enfoque priorizado'!C91,"Sí")</f>
        <v>0</v>
      </c>
      <c r="G91" s="276">
        <f t="shared" si="4"/>
        <v>0</v>
      </c>
      <c r="H91" s="172">
        <f>COUNTIFS('Hitos de enfoque priorizado'!B91,"1",'Hitos de enfoque priorizado'!C91,"N/C")</f>
        <v>0</v>
      </c>
      <c r="I91" s="172">
        <f>COUNTIFS('Hitos de enfoque priorizado'!B91,"2",'Hitos de enfoque priorizado'!C91,"N/C")</f>
        <v>0</v>
      </c>
      <c r="J91" s="172">
        <f>COUNTIFS('Hitos de enfoque priorizado'!B91,"3",'Hitos de enfoque priorizado'!C91,"N/C")</f>
        <v>0</v>
      </c>
      <c r="K91" s="172">
        <f>COUNTIFS('Hitos de enfoque priorizado'!B91,"4",'Hitos de enfoque priorizado'!C91,"N/C")</f>
        <v>0</v>
      </c>
      <c r="L91" s="172">
        <f>COUNTIFS('Hitos de enfoque priorizado'!B91,"5",'Hitos de enfoque priorizado'!C91,"N/C")</f>
        <v>0</v>
      </c>
      <c r="M91" s="172">
        <f>COUNTIFS('Hitos de enfoque priorizado'!B91,"6",'Hitos de enfoque priorizado'!C91,"N/C")</f>
        <v>0</v>
      </c>
      <c r="N91" s="262">
        <f t="shared" si="3"/>
        <v>0</v>
      </c>
      <c r="O91" s="281"/>
      <c r="P91" s="75" t="str">
        <f>IF('Hitos de enfoque priorizado'!$B91=1,'Hitos de enfoque priorizado'!$F91,"")</f>
        <v/>
      </c>
      <c r="Q91" s="75" t="str">
        <f>IF('Hitos de enfoque priorizado'!$B91=2,'Hitos de enfoque priorizado'!$F91,"")</f>
        <v/>
      </c>
      <c r="R91" s="75" t="str">
        <f>IF('Hitos de enfoque priorizado'!$B91=3,'Hitos de enfoque priorizado'!$F91,"")</f>
        <v/>
      </c>
      <c r="S91" s="75" t="str">
        <f>IF('Hitos de enfoque priorizado'!$B91=4,'Hitos de enfoque priorizado'!$F91,"")</f>
        <v/>
      </c>
      <c r="T91" s="75" t="str">
        <f>IF('Hitos de enfoque priorizado'!$B91=5,'Hitos de enfoque priorizado'!$F91,"")</f>
        <v/>
      </c>
      <c r="U91" s="76">
        <f>IF('Hitos de enfoque priorizado'!$B91=6,'Hitos de enfoque priorizado'!$F91,"")</f>
        <v>0</v>
      </c>
      <c r="V91" s="77" t="str">
        <f>IF(AND('Hitos de enfoque priorizado'!C91="Sí",'Hitos de enfoque priorizado'!F91=""),"CORRECT",IF('Hitos de enfoque priorizado'!C91="No","CORRECT",IF('Hitos de enfoque priorizado'!B91=1,"ERROR 1","N/C")))</f>
        <v>N/C</v>
      </c>
      <c r="W91" s="77" t="str">
        <f>IF(AND('Hitos de enfoque priorizado'!C91="Sí",'Hitos de enfoque priorizado'!F91=""),"CORRECT",IF('Hitos de enfoque priorizado'!C91="No","CORRECT",IF('Hitos de enfoque priorizado'!B91=2,"ERROR 1","N/C")))</f>
        <v>N/C</v>
      </c>
      <c r="X91" s="77" t="str">
        <f>IF(AND('Hitos de enfoque priorizado'!C91="Sí",'Hitos de enfoque priorizado'!F91=""),"CORRECT",IF('Hitos de enfoque priorizado'!C91="No","CORRECT",IF('Hitos de enfoque priorizado'!B91=3,"ERROR 1","N/C")))</f>
        <v>N/C</v>
      </c>
      <c r="Y91" s="77" t="str">
        <f>IF(AND('Hitos de enfoque priorizado'!C91="Sí",'Hitos de enfoque priorizado'!F91=""),"CORRECT",IF('Hitos de enfoque priorizado'!C91="No","CORRECT",IF('Hitos de enfoque priorizado'!B91=4,"ERROR 1","N/C")))</f>
        <v>N/C</v>
      </c>
      <c r="Z91" s="77" t="str">
        <f>IF(AND('Hitos de enfoque priorizado'!C91="Sí",'Hitos de enfoque priorizado'!F91=""),"CORRECT",IF('Hitos de enfoque priorizado'!C91="No","CORRECT",IF('Hitos de enfoque priorizado'!B91=5,"ERROR 1","N/C")))</f>
        <v>N/C</v>
      </c>
      <c r="AA91" s="77" t="str">
        <f>IF(AND('Hitos de enfoque priorizado'!C91="Sí",'Hitos de enfoque priorizado'!F91=""),"CORRECT",IF('Hitos de enfoque priorizado'!C91="No","CORRECT",IF('Hitos de enfoque priorizado'!B91=6,"ERROR 1","N/C")))</f>
        <v>ERROR 1</v>
      </c>
      <c r="AB91" s="69" t="str">
        <f>IF(AND('Hitos de enfoque priorizado'!C91="No",'Hitos de enfoque priorizado'!F91=""),IF('Hitos de enfoque priorizado'!B91=1,"ERROR 2","N/C"),"CORRECT")</f>
        <v>CORRECT</v>
      </c>
      <c r="AC91" s="69" t="str">
        <f>IF(AND('Hitos de enfoque priorizado'!C91="No",'Hitos de enfoque priorizado'!F91=""),IF('Hitos de enfoque priorizado'!B91=2,"ERROR 2","N/C"),"CORRECT")</f>
        <v>CORRECT</v>
      </c>
      <c r="AD91" s="69" t="str">
        <f>IF(AND('Hitos de enfoque priorizado'!C91="No",'Hitos de enfoque priorizado'!F91=""),IF('Hitos de enfoque priorizado'!B91=3,"ERROR 2","N/C"),"CORRECT")</f>
        <v>CORRECT</v>
      </c>
      <c r="AE91" s="69" t="str">
        <f>IF(AND('Hitos de enfoque priorizado'!C91="No",'Hitos de enfoque priorizado'!F91=""),IF('Hitos de enfoque priorizado'!B91=4,"ERROR 2","N/C"),"CORRECT")</f>
        <v>CORRECT</v>
      </c>
      <c r="AF91" s="69" t="str">
        <f>IF(AND('Hitos de enfoque priorizado'!C91="No",'Hitos de enfoque priorizado'!F91=""),IF('Hitos de enfoque priorizado'!B91=5,"ERROR 2","N/C"),"CORRECT")</f>
        <v>CORRECT</v>
      </c>
      <c r="AG91" s="78" t="str">
        <f>IF(AND('Hitos de enfoque priorizado'!C91="No",'Hitos de enfoque priorizado'!F91=""),IF('Hitos de enfoque priorizado'!B91=6,"ERROR 2","N/C"),"CORRECT")</f>
        <v>CORRECT</v>
      </c>
    </row>
    <row r="92" spans="1:33">
      <c r="A92" s="85">
        <f>COUNTIFS('Hitos de enfoque priorizado'!B92,"1",'Hitos de enfoque priorizado'!C92,"Sí")</f>
        <v>0</v>
      </c>
      <c r="B92" s="90">
        <f>COUNTIFS('Hitos de enfoque priorizado'!B92,"2",'Hitos de enfoque priorizado'!C92,"Sí")</f>
        <v>0</v>
      </c>
      <c r="C92" s="86">
        <f>COUNTIFS('Hitos de enfoque priorizado'!B92,"3",'Hitos de enfoque priorizado'!C92,"Sí")</f>
        <v>0</v>
      </c>
      <c r="D92" s="87">
        <f>COUNTIFS('Hitos de enfoque priorizado'!B92,"4",'Hitos de enfoque priorizado'!C92,"Sí")</f>
        <v>0</v>
      </c>
      <c r="E92" s="88">
        <f>COUNTIFS('Hitos de enfoque priorizado'!B92,"5",'Hitos de enfoque priorizado'!C92,"Sí")</f>
        <v>0</v>
      </c>
      <c r="F92" s="89">
        <f>COUNTIFS('Hitos de enfoque priorizado'!B92,"6",'Hitos de enfoque priorizado'!C92,"Sí")</f>
        <v>0</v>
      </c>
      <c r="G92" s="276">
        <f t="shared" si="4"/>
        <v>0</v>
      </c>
      <c r="H92" s="172">
        <f>COUNTIFS('Hitos de enfoque priorizado'!B92,"1",'Hitos de enfoque priorizado'!C92,"N/C")</f>
        <v>0</v>
      </c>
      <c r="I92" s="172">
        <f>COUNTIFS('Hitos de enfoque priorizado'!B92,"2",'Hitos de enfoque priorizado'!C92,"N/C")</f>
        <v>0</v>
      </c>
      <c r="J92" s="172">
        <f>COUNTIFS('Hitos de enfoque priorizado'!B92,"3",'Hitos de enfoque priorizado'!C92,"N/C")</f>
        <v>0</v>
      </c>
      <c r="K92" s="172">
        <f>COUNTIFS('Hitos de enfoque priorizado'!B92,"4",'Hitos de enfoque priorizado'!C92,"N/C")</f>
        <v>0</v>
      </c>
      <c r="L92" s="172">
        <f>COUNTIFS('Hitos de enfoque priorizado'!B92,"5",'Hitos de enfoque priorizado'!C92,"N/C")</f>
        <v>0</v>
      </c>
      <c r="M92" s="172">
        <f>COUNTIFS('Hitos de enfoque priorizado'!B92,"6",'Hitos de enfoque priorizado'!C92,"N/C")</f>
        <v>0</v>
      </c>
      <c r="N92" s="262">
        <f t="shared" si="3"/>
        <v>0</v>
      </c>
      <c r="O92" s="281"/>
      <c r="P92" s="75" t="str">
        <f>IF('Hitos de enfoque priorizado'!$B92=1,'Hitos de enfoque priorizado'!$F92,"")</f>
        <v/>
      </c>
      <c r="Q92" s="75" t="str">
        <f>IF('Hitos de enfoque priorizado'!$B92=2,'Hitos de enfoque priorizado'!$F92,"")</f>
        <v/>
      </c>
      <c r="R92" s="75">
        <f>IF('Hitos de enfoque priorizado'!$B92=3,'Hitos de enfoque priorizado'!$F92,"")</f>
        <v>0</v>
      </c>
      <c r="S92" s="75" t="str">
        <f>IF('Hitos de enfoque priorizado'!$B92=4,'Hitos de enfoque priorizado'!$F92,"")</f>
        <v/>
      </c>
      <c r="T92" s="75" t="str">
        <f>IF('Hitos de enfoque priorizado'!$B92=5,'Hitos de enfoque priorizado'!$F92,"")</f>
        <v/>
      </c>
      <c r="U92" s="76" t="str">
        <f>IF('Hitos de enfoque priorizado'!$B92=6,'Hitos de enfoque priorizado'!$F92,"")</f>
        <v/>
      </c>
      <c r="V92" s="77" t="str">
        <f>IF(AND('Hitos de enfoque priorizado'!C92="Sí",'Hitos de enfoque priorizado'!F92=""),"CORRECT",IF('Hitos de enfoque priorizado'!C92="No","CORRECT",IF('Hitos de enfoque priorizado'!B92=1,"ERROR 1","N/C")))</f>
        <v>N/C</v>
      </c>
      <c r="W92" s="77" t="str">
        <f>IF(AND('Hitos de enfoque priorizado'!C92="Sí",'Hitos de enfoque priorizado'!F92=""),"CORRECT",IF('Hitos de enfoque priorizado'!C92="No","CORRECT",IF('Hitos de enfoque priorizado'!B92=2,"ERROR 1","N/C")))</f>
        <v>N/C</v>
      </c>
      <c r="X92" s="77" t="str">
        <f>IF(AND('Hitos de enfoque priorizado'!C92="Sí",'Hitos de enfoque priorizado'!F92=""),"CORRECT",IF('Hitos de enfoque priorizado'!C92="No","CORRECT",IF('Hitos de enfoque priorizado'!B92=3,"ERROR 1","N/C")))</f>
        <v>ERROR 1</v>
      </c>
      <c r="Y92" s="77" t="str">
        <f>IF(AND('Hitos de enfoque priorizado'!C92="Sí",'Hitos de enfoque priorizado'!F92=""),"CORRECT",IF('Hitos de enfoque priorizado'!C92="No","CORRECT",IF('Hitos de enfoque priorizado'!B92=4,"ERROR 1","N/C")))</f>
        <v>N/C</v>
      </c>
      <c r="Z92" s="77" t="str">
        <f>IF(AND('Hitos de enfoque priorizado'!C92="Sí",'Hitos de enfoque priorizado'!F92=""),"CORRECT",IF('Hitos de enfoque priorizado'!C92="No","CORRECT",IF('Hitos de enfoque priorizado'!B92=5,"ERROR 1","N/C")))</f>
        <v>N/C</v>
      </c>
      <c r="AA92" s="77" t="str">
        <f>IF(AND('Hitos de enfoque priorizado'!C92="Sí",'Hitos de enfoque priorizado'!F92=""),"CORRECT",IF('Hitos de enfoque priorizado'!C92="No","CORRECT",IF('Hitos de enfoque priorizado'!B92=6,"ERROR 1","N/C")))</f>
        <v>N/C</v>
      </c>
      <c r="AB92" s="69" t="str">
        <f>IF(AND('Hitos de enfoque priorizado'!C92="No",'Hitos de enfoque priorizado'!F92=""),IF('Hitos de enfoque priorizado'!B92=1,"ERROR 2","N/C"),"CORRECT")</f>
        <v>CORRECT</v>
      </c>
      <c r="AC92" s="69" t="str">
        <f>IF(AND('Hitos de enfoque priorizado'!C92="No",'Hitos de enfoque priorizado'!F92=""),IF('Hitos de enfoque priorizado'!B92=2,"ERROR 2","N/C"),"CORRECT")</f>
        <v>CORRECT</v>
      </c>
      <c r="AD92" s="69" t="str">
        <f>IF(AND('Hitos de enfoque priorizado'!C92="No",'Hitos de enfoque priorizado'!F92=""),IF('Hitos de enfoque priorizado'!B92=3,"ERROR 2","N/C"),"CORRECT")</f>
        <v>CORRECT</v>
      </c>
      <c r="AE92" s="69" t="str">
        <f>IF(AND('Hitos de enfoque priorizado'!C92="No",'Hitos de enfoque priorizado'!F92=""),IF('Hitos de enfoque priorizado'!B92=4,"ERROR 2","N/C"),"CORRECT")</f>
        <v>CORRECT</v>
      </c>
      <c r="AF92" s="69" t="str">
        <f>IF(AND('Hitos de enfoque priorizado'!C92="No",'Hitos de enfoque priorizado'!F92=""),IF('Hitos de enfoque priorizado'!B92=5,"ERROR 2","N/C"),"CORRECT")</f>
        <v>CORRECT</v>
      </c>
      <c r="AG92" s="78" t="str">
        <f>IF(AND('Hitos de enfoque priorizado'!C92="No",'Hitos de enfoque priorizado'!F92=""),IF('Hitos de enfoque priorizado'!B92=6,"ERROR 2","N/C"),"CORRECT")</f>
        <v>CORRECT</v>
      </c>
    </row>
    <row r="93" spans="1:33">
      <c r="A93" s="85">
        <f>COUNTIFS('Hitos de enfoque priorizado'!B93,"1",'Hitos de enfoque priorizado'!C93,"Sí")</f>
        <v>0</v>
      </c>
      <c r="B93" s="90">
        <f>COUNTIFS('Hitos de enfoque priorizado'!B93,"2",'Hitos de enfoque priorizado'!C93,"Sí")</f>
        <v>0</v>
      </c>
      <c r="C93" s="86">
        <f>COUNTIFS('Hitos de enfoque priorizado'!B93,"3",'Hitos de enfoque priorizado'!C93,"Sí")</f>
        <v>0</v>
      </c>
      <c r="D93" s="87">
        <f>COUNTIFS('Hitos de enfoque priorizado'!B93,"4",'Hitos de enfoque priorizado'!C93,"Sí")</f>
        <v>0</v>
      </c>
      <c r="E93" s="88">
        <f>COUNTIFS('Hitos de enfoque priorizado'!B93,"5",'Hitos de enfoque priorizado'!C93,"Sí")</f>
        <v>0</v>
      </c>
      <c r="F93" s="89">
        <f>COUNTIFS('Hitos de enfoque priorizado'!B93,"6",'Hitos de enfoque priorizado'!C93,"Sí")</f>
        <v>0</v>
      </c>
      <c r="G93" s="276">
        <f t="shared" si="4"/>
        <v>0</v>
      </c>
      <c r="H93" s="172">
        <f>COUNTIFS('Hitos de enfoque priorizado'!B93,"1",'Hitos de enfoque priorizado'!C93,"N/C")</f>
        <v>0</v>
      </c>
      <c r="I93" s="172">
        <f>COUNTIFS('Hitos de enfoque priorizado'!B93,"2",'Hitos de enfoque priorizado'!C93,"N/C")</f>
        <v>0</v>
      </c>
      <c r="J93" s="172">
        <f>COUNTIFS('Hitos de enfoque priorizado'!B93,"3",'Hitos de enfoque priorizado'!C93,"N/C")</f>
        <v>0</v>
      </c>
      <c r="K93" s="172">
        <f>COUNTIFS('Hitos de enfoque priorizado'!B93,"4",'Hitos de enfoque priorizado'!C93,"N/C")</f>
        <v>0</v>
      </c>
      <c r="L93" s="172">
        <f>COUNTIFS('Hitos de enfoque priorizado'!B93,"5",'Hitos de enfoque priorizado'!C93,"N/C")</f>
        <v>0</v>
      </c>
      <c r="M93" s="172">
        <f>COUNTIFS('Hitos de enfoque priorizado'!B93,"6",'Hitos de enfoque priorizado'!C93,"N/C")</f>
        <v>0</v>
      </c>
      <c r="N93" s="262">
        <f t="shared" si="3"/>
        <v>0</v>
      </c>
      <c r="O93" s="281"/>
      <c r="P93" s="75" t="str">
        <f>IF('Hitos de enfoque priorizado'!$B93=1,'Hitos de enfoque priorizado'!$F93,"")</f>
        <v/>
      </c>
      <c r="Q93" s="75" t="str">
        <f>IF('Hitos de enfoque priorizado'!$B93=2,'Hitos de enfoque priorizado'!$F93,"")</f>
        <v/>
      </c>
      <c r="R93" s="75" t="str">
        <f>IF('Hitos de enfoque priorizado'!$B93=3,'Hitos de enfoque priorizado'!$F93,"")</f>
        <v/>
      </c>
      <c r="S93" s="75" t="str">
        <f>IF('Hitos de enfoque priorizado'!$B93=4,'Hitos de enfoque priorizado'!$F93,"")</f>
        <v/>
      </c>
      <c r="T93" s="75" t="str">
        <f>IF('Hitos de enfoque priorizado'!$B93=5,'Hitos de enfoque priorizado'!$F93,"")</f>
        <v/>
      </c>
      <c r="U93" s="76" t="str">
        <f>IF('Hitos de enfoque priorizado'!$B93=6,'Hitos de enfoque priorizado'!$F93,"")</f>
        <v/>
      </c>
      <c r="V93" s="77" t="str">
        <f>IF(AND('Hitos de enfoque priorizado'!C93="Sí",'Hitos de enfoque priorizado'!F93=""),"CORRECT",IF('Hitos de enfoque priorizado'!C93="No","CORRECT",IF('Hitos de enfoque priorizado'!B93=1,"ERROR 1","N/C")))</f>
        <v>N/C</v>
      </c>
      <c r="W93" s="77" t="str">
        <f>IF(AND('Hitos de enfoque priorizado'!C93="Sí",'Hitos de enfoque priorizado'!F93=""),"CORRECT",IF('Hitos de enfoque priorizado'!C93="No","CORRECT",IF('Hitos de enfoque priorizado'!B93=2,"ERROR 1","N/C")))</f>
        <v>N/C</v>
      </c>
      <c r="X93" s="77" t="str">
        <f>IF(AND('Hitos de enfoque priorizado'!C93="Sí",'Hitos de enfoque priorizado'!F93=""),"CORRECT",IF('Hitos de enfoque priorizado'!C93="No","CORRECT",IF('Hitos de enfoque priorizado'!B93=3,"ERROR 1","N/C")))</f>
        <v>N/C</v>
      </c>
      <c r="Y93" s="77" t="str">
        <f>IF(AND('Hitos de enfoque priorizado'!C93="Sí",'Hitos de enfoque priorizado'!F93=""),"CORRECT",IF('Hitos de enfoque priorizado'!C93="No","CORRECT",IF('Hitos de enfoque priorizado'!B93=4,"ERROR 1","N/C")))</f>
        <v>N/C</v>
      </c>
      <c r="Z93" s="77" t="str">
        <f>IF(AND('Hitos de enfoque priorizado'!C93="Sí",'Hitos de enfoque priorizado'!F93=""),"CORRECT",IF('Hitos de enfoque priorizado'!C93="No","CORRECT",IF('Hitos de enfoque priorizado'!B93=5,"ERROR 1","N/C")))</f>
        <v>N/C</v>
      </c>
      <c r="AA93" s="77" t="str">
        <f>IF(AND('Hitos de enfoque priorizado'!C93="Sí",'Hitos de enfoque priorizado'!F93=""),"CORRECT",IF('Hitos de enfoque priorizado'!C93="No","CORRECT",IF('Hitos de enfoque priorizado'!B93=6,"ERROR 1","N/C")))</f>
        <v>N/C</v>
      </c>
      <c r="AB93" s="69" t="str">
        <f>IF(AND('Hitos de enfoque priorizado'!C93="No",'Hitos de enfoque priorizado'!F93=""),IF('Hitos de enfoque priorizado'!B93=1,"ERROR 2","N/C"),"CORRECT")</f>
        <v>CORRECT</v>
      </c>
      <c r="AC93" s="69" t="str">
        <f>IF(AND('Hitos de enfoque priorizado'!C93="No",'Hitos de enfoque priorizado'!F93=""),IF('Hitos de enfoque priorizado'!B93=2,"ERROR 2","N/C"),"CORRECT")</f>
        <v>CORRECT</v>
      </c>
      <c r="AD93" s="69" t="str">
        <f>IF(AND('Hitos de enfoque priorizado'!C93="No",'Hitos de enfoque priorizado'!F93=""),IF('Hitos de enfoque priorizado'!B93=3,"ERROR 2","N/C"),"CORRECT")</f>
        <v>CORRECT</v>
      </c>
      <c r="AE93" s="69" t="str">
        <f>IF(AND('Hitos de enfoque priorizado'!C93="No",'Hitos de enfoque priorizado'!F93=""),IF('Hitos de enfoque priorizado'!B93=4,"ERROR 2","N/C"),"CORRECT")</f>
        <v>CORRECT</v>
      </c>
      <c r="AF93" s="69" t="str">
        <f>IF(AND('Hitos de enfoque priorizado'!C93="No",'Hitos de enfoque priorizado'!F93=""),IF('Hitos de enfoque priorizado'!B93=5,"ERROR 2","N/C"),"CORRECT")</f>
        <v>CORRECT</v>
      </c>
      <c r="AG93" s="78" t="str">
        <f>IF(AND('Hitos de enfoque priorizado'!C93="No",'Hitos de enfoque priorizado'!F93=""),IF('Hitos de enfoque priorizado'!B93=6,"ERROR 2","N/C"),"CORRECT")</f>
        <v>CORRECT</v>
      </c>
    </row>
    <row r="94" spans="1:33">
      <c r="A94" s="85">
        <f>COUNTIFS('Hitos de enfoque priorizado'!B94,"1",'Hitos de enfoque priorizado'!C94,"Sí")</f>
        <v>0</v>
      </c>
      <c r="B94" s="90">
        <f>COUNTIFS('Hitos de enfoque priorizado'!B94,"2",'Hitos de enfoque priorizado'!C94,"Sí")</f>
        <v>0</v>
      </c>
      <c r="C94" s="86">
        <f>COUNTIFS('Hitos de enfoque priorizado'!B94,"3",'Hitos de enfoque priorizado'!C94,"Sí")</f>
        <v>0</v>
      </c>
      <c r="D94" s="87">
        <f>COUNTIFS('Hitos de enfoque priorizado'!B94,"4",'Hitos de enfoque priorizado'!C94,"Sí")</f>
        <v>0</v>
      </c>
      <c r="E94" s="88">
        <f>COUNTIFS('Hitos de enfoque priorizado'!B94,"5",'Hitos de enfoque priorizado'!C94,"Sí")</f>
        <v>0</v>
      </c>
      <c r="F94" s="89">
        <f>COUNTIFS('Hitos de enfoque priorizado'!B94,"6",'Hitos de enfoque priorizado'!C94,"Sí")</f>
        <v>0</v>
      </c>
      <c r="G94" s="276">
        <f t="shared" si="4"/>
        <v>0</v>
      </c>
      <c r="H94" s="172">
        <f>COUNTIFS('Hitos de enfoque priorizado'!B94,"1",'Hitos de enfoque priorizado'!C94,"N/C")</f>
        <v>0</v>
      </c>
      <c r="I94" s="172">
        <f>COUNTIFS('Hitos de enfoque priorizado'!B94,"2",'Hitos de enfoque priorizado'!C94,"N/C")</f>
        <v>0</v>
      </c>
      <c r="J94" s="172">
        <f>COUNTIFS('Hitos de enfoque priorizado'!B94,"3",'Hitos de enfoque priorizado'!C94,"N/C")</f>
        <v>0</v>
      </c>
      <c r="K94" s="172">
        <f>COUNTIFS('Hitos de enfoque priorizado'!B94,"4",'Hitos de enfoque priorizado'!C94,"N/C")</f>
        <v>0</v>
      </c>
      <c r="L94" s="172">
        <f>COUNTIFS('Hitos de enfoque priorizado'!B94,"5",'Hitos de enfoque priorizado'!C94,"N/C")</f>
        <v>0</v>
      </c>
      <c r="M94" s="172">
        <f>COUNTIFS('Hitos de enfoque priorizado'!B94,"6",'Hitos de enfoque priorizado'!C94,"N/C")</f>
        <v>0</v>
      </c>
      <c r="N94" s="262">
        <f t="shared" si="3"/>
        <v>0</v>
      </c>
      <c r="O94" s="281"/>
      <c r="P94" s="75" t="str">
        <f>IF('Hitos de enfoque priorizado'!$B94=1,'Hitos de enfoque priorizado'!$F94,"")</f>
        <v/>
      </c>
      <c r="Q94" s="75" t="str">
        <f>IF('Hitos de enfoque priorizado'!$B94=2,'Hitos de enfoque priorizado'!$F94,"")</f>
        <v/>
      </c>
      <c r="R94" s="75">
        <f>IF('Hitos de enfoque priorizado'!$B94=3,'Hitos de enfoque priorizado'!$F94,"")</f>
        <v>0</v>
      </c>
      <c r="S94" s="75" t="str">
        <f>IF('Hitos de enfoque priorizado'!$B94=4,'Hitos de enfoque priorizado'!$F94,"")</f>
        <v/>
      </c>
      <c r="T94" s="75" t="str">
        <f>IF('Hitos de enfoque priorizado'!$B94=5,'Hitos de enfoque priorizado'!$F94,"")</f>
        <v/>
      </c>
      <c r="U94" s="76" t="str">
        <f>IF('Hitos de enfoque priorizado'!$B94=6,'Hitos de enfoque priorizado'!$F94,"")</f>
        <v/>
      </c>
      <c r="V94" s="77" t="str">
        <f>IF(AND('Hitos de enfoque priorizado'!C94="Sí",'Hitos de enfoque priorizado'!F94=""),"CORRECT",IF('Hitos de enfoque priorizado'!C94="No","CORRECT",IF('Hitos de enfoque priorizado'!B94=1,"ERROR 1","N/C")))</f>
        <v>N/C</v>
      </c>
      <c r="W94" s="77" t="str">
        <f>IF(AND('Hitos de enfoque priorizado'!C94="Sí",'Hitos de enfoque priorizado'!F94=""),"CORRECT",IF('Hitos de enfoque priorizado'!C94="No","CORRECT",IF('Hitos de enfoque priorizado'!B94=2,"ERROR 1","N/C")))</f>
        <v>N/C</v>
      </c>
      <c r="X94" s="77" t="str">
        <f>IF(AND('Hitos de enfoque priorizado'!C94="Sí",'Hitos de enfoque priorizado'!F94=""),"CORRECT",IF('Hitos de enfoque priorizado'!C94="No","CORRECT",IF('Hitos de enfoque priorizado'!B94=3,"ERROR 1","N/C")))</f>
        <v>ERROR 1</v>
      </c>
      <c r="Y94" s="77" t="str">
        <f>IF(AND('Hitos de enfoque priorizado'!C94="Sí",'Hitos de enfoque priorizado'!F94=""),"CORRECT",IF('Hitos de enfoque priorizado'!C94="No","CORRECT",IF('Hitos de enfoque priorizado'!B94=4,"ERROR 1","N/C")))</f>
        <v>N/C</v>
      </c>
      <c r="Z94" s="77" t="str">
        <f>IF(AND('Hitos de enfoque priorizado'!C94="Sí",'Hitos de enfoque priorizado'!F94=""),"CORRECT",IF('Hitos de enfoque priorizado'!C94="No","CORRECT",IF('Hitos de enfoque priorizado'!B94=5,"ERROR 1","N/C")))</f>
        <v>N/C</v>
      </c>
      <c r="AA94" s="77" t="str">
        <f>IF(AND('Hitos de enfoque priorizado'!C94="Sí",'Hitos de enfoque priorizado'!F94=""),"CORRECT",IF('Hitos de enfoque priorizado'!C94="No","CORRECT",IF('Hitos de enfoque priorizado'!B94=6,"ERROR 1","N/C")))</f>
        <v>N/C</v>
      </c>
      <c r="AB94" s="69" t="str">
        <f>IF(AND('Hitos de enfoque priorizado'!C94="No",'Hitos de enfoque priorizado'!F94=""),IF('Hitos de enfoque priorizado'!B94=1,"ERROR 2","N/C"),"CORRECT")</f>
        <v>CORRECT</v>
      </c>
      <c r="AC94" s="69" t="str">
        <f>IF(AND('Hitos de enfoque priorizado'!C94="No",'Hitos de enfoque priorizado'!F94=""),IF('Hitos de enfoque priorizado'!B94=2,"ERROR 2","N/C"),"CORRECT")</f>
        <v>CORRECT</v>
      </c>
      <c r="AD94" s="69" t="str">
        <f>IF(AND('Hitos de enfoque priorizado'!C94="No",'Hitos de enfoque priorizado'!F94=""),IF('Hitos de enfoque priorizado'!B94=3,"ERROR 2","N/C"),"CORRECT")</f>
        <v>CORRECT</v>
      </c>
      <c r="AE94" s="69" t="str">
        <f>IF(AND('Hitos de enfoque priorizado'!C94="No",'Hitos de enfoque priorizado'!F94=""),IF('Hitos de enfoque priorizado'!B94=4,"ERROR 2","N/C"),"CORRECT")</f>
        <v>CORRECT</v>
      </c>
      <c r="AF94" s="69" t="str">
        <f>IF(AND('Hitos de enfoque priorizado'!C94="No",'Hitos de enfoque priorizado'!F94=""),IF('Hitos de enfoque priorizado'!B94=5,"ERROR 2","N/C"),"CORRECT")</f>
        <v>CORRECT</v>
      </c>
      <c r="AG94" s="78" t="str">
        <f>IF(AND('Hitos de enfoque priorizado'!C94="No",'Hitos de enfoque priorizado'!F94=""),IF('Hitos de enfoque priorizado'!B94=6,"ERROR 2","N/C"),"CORRECT")</f>
        <v>CORRECT</v>
      </c>
    </row>
    <row r="95" spans="1:33">
      <c r="A95" s="85">
        <f>COUNTIFS('Hitos de enfoque priorizado'!B95,"1",'Hitos de enfoque priorizado'!C95,"Sí")</f>
        <v>0</v>
      </c>
      <c r="B95" s="90">
        <f>COUNTIFS('Hitos de enfoque priorizado'!B95,"2",'Hitos de enfoque priorizado'!C95,"Sí")</f>
        <v>0</v>
      </c>
      <c r="C95" s="86">
        <f>COUNTIFS('Hitos de enfoque priorizado'!B95,"3",'Hitos de enfoque priorizado'!C95,"Sí")</f>
        <v>0</v>
      </c>
      <c r="D95" s="87">
        <f>COUNTIFS('Hitos de enfoque priorizado'!B95,"4",'Hitos de enfoque priorizado'!C95,"Sí")</f>
        <v>0</v>
      </c>
      <c r="E95" s="88">
        <f>COUNTIFS('Hitos de enfoque priorizado'!B95,"5",'Hitos de enfoque priorizado'!C95,"Sí")</f>
        <v>0</v>
      </c>
      <c r="F95" s="89">
        <f>COUNTIFS('Hitos de enfoque priorizado'!B95,"6",'Hitos de enfoque priorizado'!C95,"Sí")</f>
        <v>0</v>
      </c>
      <c r="G95" s="276">
        <f t="shared" si="4"/>
        <v>0</v>
      </c>
      <c r="H95" s="172">
        <f>COUNTIFS('Hitos de enfoque priorizado'!B95,"1",'Hitos de enfoque priorizado'!C95,"N/C")</f>
        <v>0</v>
      </c>
      <c r="I95" s="172">
        <f>COUNTIFS('Hitos de enfoque priorizado'!B95,"2",'Hitos de enfoque priorizado'!C95,"N/C")</f>
        <v>0</v>
      </c>
      <c r="J95" s="172">
        <f>COUNTIFS('Hitos de enfoque priorizado'!B95,"3",'Hitos de enfoque priorizado'!C95,"N/C")</f>
        <v>0</v>
      </c>
      <c r="K95" s="172">
        <f>COUNTIFS('Hitos de enfoque priorizado'!B95,"4",'Hitos de enfoque priorizado'!C95,"N/C")</f>
        <v>0</v>
      </c>
      <c r="L95" s="172">
        <f>COUNTIFS('Hitos de enfoque priorizado'!B95,"5",'Hitos de enfoque priorizado'!C95,"N/C")</f>
        <v>0</v>
      </c>
      <c r="M95" s="172">
        <f>COUNTIFS('Hitos de enfoque priorizado'!B95,"6",'Hitos de enfoque priorizado'!C95,"N/C")</f>
        <v>0</v>
      </c>
      <c r="N95" s="262">
        <f t="shared" si="3"/>
        <v>0</v>
      </c>
      <c r="O95" s="281"/>
      <c r="P95" s="75" t="str">
        <f>IF('Hitos de enfoque priorizado'!$B95=1,'Hitos de enfoque priorizado'!$F95,"")</f>
        <v/>
      </c>
      <c r="Q95" s="75" t="str">
        <f>IF('Hitos de enfoque priorizado'!$B95=2,'Hitos de enfoque priorizado'!$F95,"")</f>
        <v/>
      </c>
      <c r="R95" s="75">
        <f>IF('Hitos de enfoque priorizado'!$B95=3,'Hitos de enfoque priorizado'!$F95,"")</f>
        <v>0</v>
      </c>
      <c r="S95" s="75" t="str">
        <f>IF('Hitos de enfoque priorizado'!$B95=4,'Hitos de enfoque priorizado'!$F95,"")</f>
        <v/>
      </c>
      <c r="T95" s="75" t="str">
        <f>IF('Hitos de enfoque priorizado'!$B95=5,'Hitos de enfoque priorizado'!$F95,"")</f>
        <v/>
      </c>
      <c r="U95" s="76" t="str">
        <f>IF('Hitos de enfoque priorizado'!$B95=6,'Hitos de enfoque priorizado'!$F95,"")</f>
        <v/>
      </c>
      <c r="V95" s="77" t="str">
        <f>IF(AND('Hitos de enfoque priorizado'!C95="Sí",'Hitos de enfoque priorizado'!F95=""),"CORRECT",IF('Hitos de enfoque priorizado'!C95="No","CORRECT",IF('Hitos de enfoque priorizado'!B95=1,"ERROR 1","N/C")))</f>
        <v>N/C</v>
      </c>
      <c r="W95" s="77" t="str">
        <f>IF(AND('Hitos de enfoque priorizado'!C95="Sí",'Hitos de enfoque priorizado'!F95=""),"CORRECT",IF('Hitos de enfoque priorizado'!C95="No","CORRECT",IF('Hitos de enfoque priorizado'!B95=2,"ERROR 1","N/C")))</f>
        <v>N/C</v>
      </c>
      <c r="X95" s="77" t="str">
        <f>IF(AND('Hitos de enfoque priorizado'!C95="Sí",'Hitos de enfoque priorizado'!F95=""),"CORRECT",IF('Hitos de enfoque priorizado'!C95="No","CORRECT",IF('Hitos de enfoque priorizado'!B95=3,"ERROR 1","N/C")))</f>
        <v>ERROR 1</v>
      </c>
      <c r="Y95" s="77" t="str">
        <f>IF(AND('Hitos de enfoque priorizado'!C95="Sí",'Hitos de enfoque priorizado'!F95=""),"CORRECT",IF('Hitos de enfoque priorizado'!C95="No","CORRECT",IF('Hitos de enfoque priorizado'!B95=4,"ERROR 1","N/C")))</f>
        <v>N/C</v>
      </c>
      <c r="Z95" s="77" t="str">
        <f>IF(AND('Hitos de enfoque priorizado'!C95="Sí",'Hitos de enfoque priorizado'!F95=""),"CORRECT",IF('Hitos de enfoque priorizado'!C95="No","CORRECT",IF('Hitos de enfoque priorizado'!B95=5,"ERROR 1","N/C")))</f>
        <v>N/C</v>
      </c>
      <c r="AA95" s="77" t="str">
        <f>IF(AND('Hitos de enfoque priorizado'!C95="Sí",'Hitos de enfoque priorizado'!F95=""),"CORRECT",IF('Hitos de enfoque priorizado'!C95="No","CORRECT",IF('Hitos de enfoque priorizado'!B95=6,"ERROR 1","N/C")))</f>
        <v>N/C</v>
      </c>
      <c r="AB95" s="69" t="str">
        <f>IF(AND('Hitos de enfoque priorizado'!C95="No",'Hitos de enfoque priorizado'!F95=""),IF('Hitos de enfoque priorizado'!B95=1,"ERROR 2","N/C"),"CORRECT")</f>
        <v>CORRECT</v>
      </c>
      <c r="AC95" s="69" t="str">
        <f>IF(AND('Hitos de enfoque priorizado'!C95="No",'Hitos de enfoque priorizado'!F95=""),IF('Hitos de enfoque priorizado'!B95=2,"ERROR 2","N/C"),"CORRECT")</f>
        <v>CORRECT</v>
      </c>
      <c r="AD95" s="69" t="str">
        <f>IF(AND('Hitos de enfoque priorizado'!C95="No",'Hitos de enfoque priorizado'!F95=""),IF('Hitos de enfoque priorizado'!B95=3,"ERROR 2","N/C"),"CORRECT")</f>
        <v>CORRECT</v>
      </c>
      <c r="AE95" s="69" t="str">
        <f>IF(AND('Hitos de enfoque priorizado'!C95="No",'Hitos de enfoque priorizado'!F95=""),IF('Hitos de enfoque priorizado'!B95=4,"ERROR 2","N/C"),"CORRECT")</f>
        <v>CORRECT</v>
      </c>
      <c r="AF95" s="69" t="str">
        <f>IF(AND('Hitos de enfoque priorizado'!C95="No",'Hitos de enfoque priorizado'!F95=""),IF('Hitos de enfoque priorizado'!B95=5,"ERROR 2","N/C"),"CORRECT")</f>
        <v>CORRECT</v>
      </c>
      <c r="AG95" s="78" t="str">
        <f>IF(AND('Hitos de enfoque priorizado'!C95="No",'Hitos de enfoque priorizado'!F95=""),IF('Hitos de enfoque priorizado'!B95=6,"ERROR 2","N/C"),"CORRECT")</f>
        <v>CORRECT</v>
      </c>
    </row>
    <row r="96" spans="1:33">
      <c r="A96" s="85">
        <f>COUNTIFS('Hitos de enfoque priorizado'!B96,"1",'Hitos de enfoque priorizado'!C96,"Sí")</f>
        <v>0</v>
      </c>
      <c r="B96" s="90">
        <f>COUNTIFS('Hitos de enfoque priorizado'!B96,"2",'Hitos de enfoque priorizado'!C96,"Sí")</f>
        <v>0</v>
      </c>
      <c r="C96" s="86">
        <f>COUNTIFS('Hitos de enfoque priorizado'!B96,"3",'Hitos de enfoque priorizado'!C96,"Sí")</f>
        <v>0</v>
      </c>
      <c r="D96" s="87">
        <f>COUNTIFS('Hitos de enfoque priorizado'!B96,"4",'Hitos de enfoque priorizado'!C96,"Sí")</f>
        <v>0</v>
      </c>
      <c r="E96" s="88">
        <f>COUNTIFS('Hitos de enfoque priorizado'!B96,"5",'Hitos de enfoque priorizado'!C96,"Sí")</f>
        <v>0</v>
      </c>
      <c r="F96" s="89">
        <f>COUNTIFS('Hitos de enfoque priorizado'!B96,"6",'Hitos de enfoque priorizado'!C96,"Sí")</f>
        <v>0</v>
      </c>
      <c r="G96" s="276">
        <f t="shared" si="4"/>
        <v>0</v>
      </c>
      <c r="H96" s="172">
        <f>COUNTIFS('Hitos de enfoque priorizado'!B96,"1",'Hitos de enfoque priorizado'!C96,"N/C")</f>
        <v>0</v>
      </c>
      <c r="I96" s="172">
        <f>COUNTIFS('Hitos de enfoque priorizado'!B96,"2",'Hitos de enfoque priorizado'!C96,"N/C")</f>
        <v>0</v>
      </c>
      <c r="J96" s="172">
        <f>COUNTIFS('Hitos de enfoque priorizado'!B96,"3",'Hitos de enfoque priorizado'!C96,"N/C")</f>
        <v>0</v>
      </c>
      <c r="K96" s="172">
        <f>COUNTIFS('Hitos de enfoque priorizado'!B96,"4",'Hitos de enfoque priorizado'!C96,"N/C")</f>
        <v>0</v>
      </c>
      <c r="L96" s="172">
        <f>COUNTIFS('Hitos de enfoque priorizado'!B96,"5",'Hitos de enfoque priorizado'!C96,"N/C")</f>
        <v>0</v>
      </c>
      <c r="M96" s="172">
        <f>COUNTIFS('Hitos de enfoque priorizado'!B96,"6",'Hitos de enfoque priorizado'!C96,"N/C")</f>
        <v>0</v>
      </c>
      <c r="N96" s="262">
        <f t="shared" si="3"/>
        <v>0</v>
      </c>
      <c r="O96" s="281"/>
      <c r="P96" s="75" t="str">
        <f>IF('Hitos de enfoque priorizado'!$B96=1,'Hitos de enfoque priorizado'!$F96,"")</f>
        <v/>
      </c>
      <c r="Q96" s="75" t="str">
        <f>IF('Hitos de enfoque priorizado'!$B96=2,'Hitos de enfoque priorizado'!$F96,"")</f>
        <v/>
      </c>
      <c r="R96" s="75">
        <f>IF('Hitos de enfoque priorizado'!$B96=3,'Hitos de enfoque priorizado'!$F96,"")</f>
        <v>0</v>
      </c>
      <c r="S96" s="75" t="str">
        <f>IF('Hitos de enfoque priorizado'!$B96=4,'Hitos de enfoque priorizado'!$F96,"")</f>
        <v/>
      </c>
      <c r="T96" s="75" t="str">
        <f>IF('Hitos de enfoque priorizado'!$B96=5,'Hitos de enfoque priorizado'!$F96,"")</f>
        <v/>
      </c>
      <c r="U96" s="76" t="str">
        <f>IF('Hitos de enfoque priorizado'!$B96=6,'Hitos de enfoque priorizado'!$F96,"")</f>
        <v/>
      </c>
      <c r="V96" s="77" t="str">
        <f>IF(AND('Hitos de enfoque priorizado'!C96="Sí",'Hitos de enfoque priorizado'!F96=""),"CORRECT",IF('Hitos de enfoque priorizado'!C96="No","CORRECT",IF('Hitos de enfoque priorizado'!B96=1,"ERROR 1","N/C")))</f>
        <v>N/C</v>
      </c>
      <c r="W96" s="77" t="str">
        <f>IF(AND('Hitos de enfoque priorizado'!C96="Sí",'Hitos de enfoque priorizado'!F96=""),"CORRECT",IF('Hitos de enfoque priorizado'!C96="No","CORRECT",IF('Hitos de enfoque priorizado'!B96=2,"ERROR 1","N/C")))</f>
        <v>N/C</v>
      </c>
      <c r="X96" s="77" t="str">
        <f>IF(AND('Hitos de enfoque priorizado'!C96="Sí",'Hitos de enfoque priorizado'!F96=""),"CORRECT",IF('Hitos de enfoque priorizado'!C96="No","CORRECT",IF('Hitos de enfoque priorizado'!B96=3,"ERROR 1","N/C")))</f>
        <v>ERROR 1</v>
      </c>
      <c r="Y96" s="77" t="str">
        <f>IF(AND('Hitos de enfoque priorizado'!C96="Sí",'Hitos de enfoque priorizado'!F96=""),"CORRECT",IF('Hitos de enfoque priorizado'!C96="No","CORRECT",IF('Hitos de enfoque priorizado'!B96=4,"ERROR 1","N/C")))</f>
        <v>N/C</v>
      </c>
      <c r="Z96" s="77" t="str">
        <f>IF(AND('Hitos de enfoque priorizado'!C96="Sí",'Hitos de enfoque priorizado'!F96=""),"CORRECT",IF('Hitos de enfoque priorizado'!C96="No","CORRECT",IF('Hitos de enfoque priorizado'!B96=5,"ERROR 1","N/C")))</f>
        <v>N/C</v>
      </c>
      <c r="AA96" s="77" t="str">
        <f>IF(AND('Hitos de enfoque priorizado'!C96="Sí",'Hitos de enfoque priorizado'!F96=""),"CORRECT",IF('Hitos de enfoque priorizado'!C96="No","CORRECT",IF('Hitos de enfoque priorizado'!B96=6,"ERROR 1","N/C")))</f>
        <v>N/C</v>
      </c>
      <c r="AB96" s="69" t="str">
        <f>IF(AND('Hitos de enfoque priorizado'!C96="No",'Hitos de enfoque priorizado'!F96=""),IF('Hitos de enfoque priorizado'!B96=1,"ERROR 2","N/C"),"CORRECT")</f>
        <v>CORRECT</v>
      </c>
      <c r="AC96" s="69" t="str">
        <f>IF(AND('Hitos de enfoque priorizado'!C96="No",'Hitos de enfoque priorizado'!F96=""),IF('Hitos de enfoque priorizado'!B96=2,"ERROR 2","N/C"),"CORRECT")</f>
        <v>CORRECT</v>
      </c>
      <c r="AD96" s="69" t="str">
        <f>IF(AND('Hitos de enfoque priorizado'!C96="No",'Hitos de enfoque priorizado'!F96=""),IF('Hitos de enfoque priorizado'!B96=3,"ERROR 2","N/C"),"CORRECT")</f>
        <v>CORRECT</v>
      </c>
      <c r="AE96" s="69" t="str">
        <f>IF(AND('Hitos de enfoque priorizado'!C96="No",'Hitos de enfoque priorizado'!F96=""),IF('Hitos de enfoque priorizado'!B96=4,"ERROR 2","N/C"),"CORRECT")</f>
        <v>CORRECT</v>
      </c>
      <c r="AF96" s="69" t="str">
        <f>IF(AND('Hitos de enfoque priorizado'!C96="No",'Hitos de enfoque priorizado'!F96=""),IF('Hitos de enfoque priorizado'!B96=5,"ERROR 2","N/C"),"CORRECT")</f>
        <v>CORRECT</v>
      </c>
      <c r="AG96" s="78" t="str">
        <f>IF(AND('Hitos de enfoque priorizado'!C96="No",'Hitos de enfoque priorizado'!F96=""),IF('Hitos de enfoque priorizado'!B96=6,"ERROR 2","N/C"),"CORRECT")</f>
        <v>CORRECT</v>
      </c>
    </row>
    <row r="97" spans="1:33">
      <c r="A97" s="85">
        <f>COUNTIFS('Hitos de enfoque priorizado'!B97,"1",'Hitos de enfoque priorizado'!C97,"Sí")</f>
        <v>0</v>
      </c>
      <c r="B97" s="90">
        <f>COUNTIFS('Hitos de enfoque priorizado'!B97,"2",'Hitos de enfoque priorizado'!C97,"Sí")</f>
        <v>0</v>
      </c>
      <c r="C97" s="86">
        <f>COUNTIFS('Hitos de enfoque priorizado'!B97,"3",'Hitos de enfoque priorizado'!C97,"Sí")</f>
        <v>0</v>
      </c>
      <c r="D97" s="87">
        <f>COUNTIFS('Hitos de enfoque priorizado'!B97,"4",'Hitos de enfoque priorizado'!C97,"Sí")</f>
        <v>0</v>
      </c>
      <c r="E97" s="88">
        <f>COUNTIFS('Hitos de enfoque priorizado'!B97,"5",'Hitos de enfoque priorizado'!C97,"Sí")</f>
        <v>0</v>
      </c>
      <c r="F97" s="89">
        <f>COUNTIFS('Hitos de enfoque priorizado'!B97,"6",'Hitos de enfoque priorizado'!C97,"Sí")</f>
        <v>0</v>
      </c>
      <c r="G97" s="276">
        <f t="shared" si="4"/>
        <v>0</v>
      </c>
      <c r="H97" s="172">
        <f>COUNTIFS('Hitos de enfoque priorizado'!B97,"1",'Hitos de enfoque priorizado'!C97,"N/C")</f>
        <v>0</v>
      </c>
      <c r="I97" s="172">
        <f>COUNTIFS('Hitos de enfoque priorizado'!B97,"2",'Hitos de enfoque priorizado'!C97,"N/C")</f>
        <v>0</v>
      </c>
      <c r="J97" s="172">
        <f>COUNTIFS('Hitos de enfoque priorizado'!B97,"3",'Hitos de enfoque priorizado'!C97,"N/C")</f>
        <v>0</v>
      </c>
      <c r="K97" s="172">
        <f>COUNTIFS('Hitos de enfoque priorizado'!B97,"4",'Hitos de enfoque priorizado'!C97,"N/C")</f>
        <v>0</v>
      </c>
      <c r="L97" s="172">
        <f>COUNTIFS('Hitos de enfoque priorizado'!B97,"5",'Hitos de enfoque priorizado'!C97,"N/C")</f>
        <v>0</v>
      </c>
      <c r="M97" s="172">
        <f>COUNTIFS('Hitos de enfoque priorizado'!B97,"6",'Hitos de enfoque priorizado'!C97,"N/C")</f>
        <v>0</v>
      </c>
      <c r="N97" s="262">
        <f t="shared" si="3"/>
        <v>0</v>
      </c>
      <c r="O97" s="281"/>
      <c r="P97" s="75" t="str">
        <f>IF('Hitos de enfoque priorizado'!$B97=1,'Hitos de enfoque priorizado'!$F97,"")</f>
        <v/>
      </c>
      <c r="Q97" s="75" t="str">
        <f>IF('Hitos de enfoque priorizado'!$B97=2,'Hitos de enfoque priorizado'!$F97,"")</f>
        <v/>
      </c>
      <c r="R97" s="75">
        <f>IF('Hitos de enfoque priorizado'!$B97=3,'Hitos de enfoque priorizado'!$F97,"")</f>
        <v>0</v>
      </c>
      <c r="S97" s="75" t="str">
        <f>IF('Hitos de enfoque priorizado'!$B97=4,'Hitos de enfoque priorizado'!$F97,"")</f>
        <v/>
      </c>
      <c r="T97" s="75" t="str">
        <f>IF('Hitos de enfoque priorizado'!$B97=5,'Hitos de enfoque priorizado'!$F97,"")</f>
        <v/>
      </c>
      <c r="U97" s="76" t="str">
        <f>IF('Hitos de enfoque priorizado'!$B97=6,'Hitos de enfoque priorizado'!$F97,"")</f>
        <v/>
      </c>
      <c r="V97" s="77" t="str">
        <f>IF(AND('Hitos de enfoque priorizado'!C97="Sí",'Hitos de enfoque priorizado'!F97=""),"CORRECT",IF('Hitos de enfoque priorizado'!C97="No","CORRECT",IF('Hitos de enfoque priorizado'!B97=1,"ERROR 1","N/C")))</f>
        <v>N/C</v>
      </c>
      <c r="W97" s="77" t="str">
        <f>IF(AND('Hitos de enfoque priorizado'!C97="Sí",'Hitos de enfoque priorizado'!F97=""),"CORRECT",IF('Hitos de enfoque priorizado'!C97="No","CORRECT",IF('Hitos de enfoque priorizado'!B97=2,"ERROR 1","N/C")))</f>
        <v>N/C</v>
      </c>
      <c r="X97" s="77" t="str">
        <f>IF(AND('Hitos de enfoque priorizado'!C97="Sí",'Hitos de enfoque priorizado'!F97=""),"CORRECT",IF('Hitos de enfoque priorizado'!C97="No","CORRECT",IF('Hitos de enfoque priorizado'!B97=3,"ERROR 1","N/C")))</f>
        <v>ERROR 1</v>
      </c>
      <c r="Y97" s="77" t="str">
        <f>IF(AND('Hitos de enfoque priorizado'!C97="Sí",'Hitos de enfoque priorizado'!F97=""),"CORRECT",IF('Hitos de enfoque priorizado'!C97="No","CORRECT",IF('Hitos de enfoque priorizado'!B97=4,"ERROR 1","N/C")))</f>
        <v>N/C</v>
      </c>
      <c r="Z97" s="77" t="str">
        <f>IF(AND('Hitos de enfoque priorizado'!C97="Sí",'Hitos de enfoque priorizado'!F97=""),"CORRECT",IF('Hitos de enfoque priorizado'!C97="No","CORRECT",IF('Hitos de enfoque priorizado'!B97=5,"ERROR 1","N/C")))</f>
        <v>N/C</v>
      </c>
      <c r="AA97" s="77" t="str">
        <f>IF(AND('Hitos de enfoque priorizado'!C97="Sí",'Hitos de enfoque priorizado'!F97=""),"CORRECT",IF('Hitos de enfoque priorizado'!C97="No","CORRECT",IF('Hitos de enfoque priorizado'!B97=6,"ERROR 1","N/C")))</f>
        <v>N/C</v>
      </c>
      <c r="AB97" s="69" t="str">
        <f>IF(AND('Hitos de enfoque priorizado'!C97="No",'Hitos de enfoque priorizado'!F97=""),IF('Hitos de enfoque priorizado'!B97=1,"ERROR 2","N/C"),"CORRECT")</f>
        <v>CORRECT</v>
      </c>
      <c r="AC97" s="69" t="str">
        <f>IF(AND('Hitos de enfoque priorizado'!C97="No",'Hitos de enfoque priorizado'!F97=""),IF('Hitos de enfoque priorizado'!B97=2,"ERROR 2","N/C"),"CORRECT")</f>
        <v>CORRECT</v>
      </c>
      <c r="AD97" s="69" t="str">
        <f>IF(AND('Hitos de enfoque priorizado'!C97="No",'Hitos de enfoque priorizado'!F97=""),IF('Hitos de enfoque priorizado'!B97=3,"ERROR 2","N/C"),"CORRECT")</f>
        <v>CORRECT</v>
      </c>
      <c r="AE97" s="69" t="str">
        <f>IF(AND('Hitos de enfoque priorizado'!C97="No",'Hitos de enfoque priorizado'!F97=""),IF('Hitos de enfoque priorizado'!B97=4,"ERROR 2","N/C"),"CORRECT")</f>
        <v>CORRECT</v>
      </c>
      <c r="AF97" s="69" t="str">
        <f>IF(AND('Hitos de enfoque priorizado'!C97="No",'Hitos de enfoque priorizado'!F97=""),IF('Hitos de enfoque priorizado'!B97=5,"ERROR 2","N/C"),"CORRECT")</f>
        <v>CORRECT</v>
      </c>
      <c r="AG97" s="78" t="str">
        <f>IF(AND('Hitos de enfoque priorizado'!C97="No",'Hitos de enfoque priorizado'!F97=""),IF('Hitos de enfoque priorizado'!B97=6,"ERROR 2","N/C"),"CORRECT")</f>
        <v>CORRECT</v>
      </c>
    </row>
    <row r="98" spans="1:33">
      <c r="A98" s="85">
        <f>COUNTIFS('Hitos de enfoque priorizado'!B98,"1",'Hitos de enfoque priorizado'!C98,"Sí")</f>
        <v>0</v>
      </c>
      <c r="B98" s="90">
        <f>COUNTIFS('Hitos de enfoque priorizado'!B98,"2",'Hitos de enfoque priorizado'!C98,"Sí")</f>
        <v>0</v>
      </c>
      <c r="C98" s="86">
        <f>COUNTIFS('Hitos de enfoque priorizado'!B98,"3",'Hitos de enfoque priorizado'!C98,"Sí")</f>
        <v>0</v>
      </c>
      <c r="D98" s="87">
        <f>COUNTIFS('Hitos de enfoque priorizado'!B98,"4",'Hitos de enfoque priorizado'!C98,"Sí")</f>
        <v>0</v>
      </c>
      <c r="E98" s="88">
        <f>COUNTIFS('Hitos de enfoque priorizado'!B98,"5",'Hitos de enfoque priorizado'!C98,"Sí")</f>
        <v>0</v>
      </c>
      <c r="F98" s="89">
        <f>COUNTIFS('Hitos de enfoque priorizado'!B98,"6",'Hitos de enfoque priorizado'!C98,"Sí")</f>
        <v>0</v>
      </c>
      <c r="G98" s="276">
        <f t="shared" si="4"/>
        <v>0</v>
      </c>
      <c r="H98" s="172">
        <f>COUNTIFS('Hitos de enfoque priorizado'!B98,"1",'Hitos de enfoque priorizado'!C98,"N/C")</f>
        <v>0</v>
      </c>
      <c r="I98" s="172">
        <f>COUNTIFS('Hitos de enfoque priorizado'!B98,"2",'Hitos de enfoque priorizado'!C98,"N/C")</f>
        <v>0</v>
      </c>
      <c r="J98" s="172">
        <f>COUNTIFS('Hitos de enfoque priorizado'!B98,"3",'Hitos de enfoque priorizado'!C98,"N/C")</f>
        <v>0</v>
      </c>
      <c r="K98" s="172">
        <f>COUNTIFS('Hitos de enfoque priorizado'!B98,"4",'Hitos de enfoque priorizado'!C98,"N/C")</f>
        <v>0</v>
      </c>
      <c r="L98" s="172">
        <f>COUNTIFS('Hitos de enfoque priorizado'!B98,"5",'Hitos de enfoque priorizado'!C98,"N/C")</f>
        <v>0</v>
      </c>
      <c r="M98" s="172">
        <f>COUNTIFS('Hitos de enfoque priorizado'!B98,"6",'Hitos de enfoque priorizado'!C98,"N/C")</f>
        <v>0</v>
      </c>
      <c r="N98" s="262">
        <f t="shared" si="3"/>
        <v>0</v>
      </c>
      <c r="O98" s="281"/>
      <c r="P98" s="75" t="str">
        <f>IF('Hitos de enfoque priorizado'!$B98=1,'Hitos de enfoque priorizado'!$F98,"")</f>
        <v/>
      </c>
      <c r="Q98" s="75" t="str">
        <f>IF('Hitos de enfoque priorizado'!$B98=2,'Hitos de enfoque priorizado'!$F98,"")</f>
        <v/>
      </c>
      <c r="R98" s="75">
        <f>IF('Hitos de enfoque priorizado'!$B98=3,'Hitos de enfoque priorizado'!$F98,"")</f>
        <v>0</v>
      </c>
      <c r="S98" s="75" t="str">
        <f>IF('Hitos de enfoque priorizado'!$B98=4,'Hitos de enfoque priorizado'!$F98,"")</f>
        <v/>
      </c>
      <c r="T98" s="75" t="str">
        <f>IF('Hitos de enfoque priorizado'!$B98=5,'Hitos de enfoque priorizado'!$F98,"")</f>
        <v/>
      </c>
      <c r="U98" s="76" t="str">
        <f>IF('Hitos de enfoque priorizado'!$B98=6,'Hitos de enfoque priorizado'!$F98,"")</f>
        <v/>
      </c>
      <c r="V98" s="77" t="str">
        <f>IF(AND('Hitos de enfoque priorizado'!C98="Sí",'Hitos de enfoque priorizado'!F98=""),"CORRECT",IF('Hitos de enfoque priorizado'!C98="No","CORRECT",IF('Hitos de enfoque priorizado'!B98=1,"ERROR 1","N/C")))</f>
        <v>N/C</v>
      </c>
      <c r="W98" s="77" t="str">
        <f>IF(AND('Hitos de enfoque priorizado'!C98="Sí",'Hitos de enfoque priorizado'!F98=""),"CORRECT",IF('Hitos de enfoque priorizado'!C98="No","CORRECT",IF('Hitos de enfoque priorizado'!B98=2,"ERROR 1","N/C")))</f>
        <v>N/C</v>
      </c>
      <c r="X98" s="77" t="str">
        <f>IF(AND('Hitos de enfoque priorizado'!C98="Sí",'Hitos de enfoque priorizado'!F98=""),"CORRECT",IF('Hitos de enfoque priorizado'!C98="No","CORRECT",IF('Hitos de enfoque priorizado'!B98=3,"ERROR 1","N/C")))</f>
        <v>ERROR 1</v>
      </c>
      <c r="Y98" s="77" t="str">
        <f>IF(AND('Hitos de enfoque priorizado'!C98="Sí",'Hitos de enfoque priorizado'!F98=""),"CORRECT",IF('Hitos de enfoque priorizado'!C98="No","CORRECT",IF('Hitos de enfoque priorizado'!B98=4,"ERROR 1","N/C")))</f>
        <v>N/C</v>
      </c>
      <c r="Z98" s="77" t="str">
        <f>IF(AND('Hitos de enfoque priorizado'!C98="Sí",'Hitos de enfoque priorizado'!F98=""),"CORRECT",IF('Hitos de enfoque priorizado'!C98="No","CORRECT",IF('Hitos de enfoque priorizado'!B98=5,"ERROR 1","N/C")))</f>
        <v>N/C</v>
      </c>
      <c r="AA98" s="77" t="str">
        <f>IF(AND('Hitos de enfoque priorizado'!C98="Sí",'Hitos de enfoque priorizado'!F98=""),"CORRECT",IF('Hitos de enfoque priorizado'!C98="No","CORRECT",IF('Hitos de enfoque priorizado'!B98=6,"ERROR 1","N/C")))</f>
        <v>N/C</v>
      </c>
      <c r="AB98" s="69" t="str">
        <f>IF(AND('Hitos de enfoque priorizado'!C98="No",'Hitos de enfoque priorizado'!F98=""),IF('Hitos de enfoque priorizado'!B98=1,"ERROR 2","N/C"),"CORRECT")</f>
        <v>CORRECT</v>
      </c>
      <c r="AC98" s="69" t="str">
        <f>IF(AND('Hitos de enfoque priorizado'!C98="No",'Hitos de enfoque priorizado'!F98=""),IF('Hitos de enfoque priorizado'!B98=2,"ERROR 2","N/C"),"CORRECT")</f>
        <v>CORRECT</v>
      </c>
      <c r="AD98" s="69" t="str">
        <f>IF(AND('Hitos de enfoque priorizado'!C98="No",'Hitos de enfoque priorizado'!F98=""),IF('Hitos de enfoque priorizado'!B98=3,"ERROR 2","N/C"),"CORRECT")</f>
        <v>CORRECT</v>
      </c>
      <c r="AE98" s="69" t="str">
        <f>IF(AND('Hitos de enfoque priorizado'!C98="No",'Hitos de enfoque priorizado'!F98=""),IF('Hitos de enfoque priorizado'!B98=4,"ERROR 2","N/C"),"CORRECT")</f>
        <v>CORRECT</v>
      </c>
      <c r="AF98" s="69" t="str">
        <f>IF(AND('Hitos de enfoque priorizado'!C98="No",'Hitos de enfoque priorizado'!F98=""),IF('Hitos de enfoque priorizado'!B98=5,"ERROR 2","N/C"),"CORRECT")</f>
        <v>CORRECT</v>
      </c>
      <c r="AG98" s="78" t="str">
        <f>IF(AND('Hitos de enfoque priorizado'!C98="No",'Hitos de enfoque priorizado'!F98=""),IF('Hitos de enfoque priorizado'!B98=6,"ERROR 2","N/C"),"CORRECT")</f>
        <v>CORRECT</v>
      </c>
    </row>
    <row r="99" spans="1:33">
      <c r="A99" s="85">
        <f>COUNTIFS('Hitos de enfoque priorizado'!B99,"1",'Hitos de enfoque priorizado'!C99,"Sí")</f>
        <v>0</v>
      </c>
      <c r="B99" s="90">
        <f>COUNTIFS('Hitos de enfoque priorizado'!B99,"2",'Hitos de enfoque priorizado'!C99,"Sí")</f>
        <v>0</v>
      </c>
      <c r="C99" s="86">
        <f>COUNTIFS('Hitos de enfoque priorizado'!B99,"3",'Hitos de enfoque priorizado'!C99,"Sí")</f>
        <v>0</v>
      </c>
      <c r="D99" s="87">
        <f>COUNTIFS('Hitos de enfoque priorizado'!B99,"4",'Hitos de enfoque priorizado'!C99,"Sí")</f>
        <v>0</v>
      </c>
      <c r="E99" s="88">
        <f>COUNTIFS('Hitos de enfoque priorizado'!B99,"5",'Hitos de enfoque priorizado'!C99,"Sí")</f>
        <v>0</v>
      </c>
      <c r="F99" s="89">
        <f>COUNTIFS('Hitos de enfoque priorizado'!B99,"6",'Hitos de enfoque priorizado'!C99,"Sí")</f>
        <v>0</v>
      </c>
      <c r="G99" s="276">
        <f t="shared" si="4"/>
        <v>0</v>
      </c>
      <c r="H99" s="172">
        <f>COUNTIFS('Hitos de enfoque priorizado'!B99,"1",'Hitos de enfoque priorizado'!C99,"N/C")</f>
        <v>0</v>
      </c>
      <c r="I99" s="172">
        <f>COUNTIFS('Hitos de enfoque priorizado'!B99,"2",'Hitos de enfoque priorizado'!C99,"N/C")</f>
        <v>0</v>
      </c>
      <c r="J99" s="172">
        <f>COUNTIFS('Hitos de enfoque priorizado'!B99,"3",'Hitos de enfoque priorizado'!C99,"N/C")</f>
        <v>0</v>
      </c>
      <c r="K99" s="172">
        <f>COUNTIFS('Hitos de enfoque priorizado'!B99,"4",'Hitos de enfoque priorizado'!C99,"N/C")</f>
        <v>0</v>
      </c>
      <c r="L99" s="172">
        <f>COUNTIFS('Hitos de enfoque priorizado'!B99,"5",'Hitos de enfoque priorizado'!C99,"N/C")</f>
        <v>0</v>
      </c>
      <c r="M99" s="172">
        <f>COUNTIFS('Hitos de enfoque priorizado'!B99,"6",'Hitos de enfoque priorizado'!C99,"N/C")</f>
        <v>0</v>
      </c>
      <c r="N99" s="262">
        <f t="shared" si="3"/>
        <v>0</v>
      </c>
      <c r="O99" s="281"/>
      <c r="P99" s="75" t="str">
        <f>IF('Hitos de enfoque priorizado'!$B99=1,'Hitos de enfoque priorizado'!$F99,"")</f>
        <v/>
      </c>
      <c r="Q99" s="75" t="str">
        <f>IF('Hitos de enfoque priorizado'!$B99=2,'Hitos de enfoque priorizado'!$F99,"")</f>
        <v/>
      </c>
      <c r="R99" s="75">
        <f>IF('Hitos de enfoque priorizado'!$B99=3,'Hitos de enfoque priorizado'!$F99,"")</f>
        <v>0</v>
      </c>
      <c r="S99" s="75" t="str">
        <f>IF('Hitos de enfoque priorizado'!$B99=4,'Hitos de enfoque priorizado'!$F99,"")</f>
        <v/>
      </c>
      <c r="T99" s="75" t="str">
        <f>IF('Hitos de enfoque priorizado'!$B99=5,'Hitos de enfoque priorizado'!$F99,"")</f>
        <v/>
      </c>
      <c r="U99" s="76" t="str">
        <f>IF('Hitos de enfoque priorizado'!$B99=6,'Hitos de enfoque priorizado'!$F99,"")</f>
        <v/>
      </c>
      <c r="V99" s="77" t="str">
        <f>IF(AND('Hitos de enfoque priorizado'!C99="Sí",'Hitos de enfoque priorizado'!F99=""),"CORRECT",IF('Hitos de enfoque priorizado'!C99="No","CORRECT",IF('Hitos de enfoque priorizado'!B99=1,"ERROR 1","N/C")))</f>
        <v>N/C</v>
      </c>
      <c r="W99" s="77" t="str">
        <f>IF(AND('Hitos de enfoque priorizado'!C99="Sí",'Hitos de enfoque priorizado'!F99=""),"CORRECT",IF('Hitos de enfoque priorizado'!C99="No","CORRECT",IF('Hitos de enfoque priorizado'!B99=2,"ERROR 1","N/C")))</f>
        <v>N/C</v>
      </c>
      <c r="X99" s="77" t="str">
        <f>IF(AND('Hitos de enfoque priorizado'!C99="Sí",'Hitos de enfoque priorizado'!F99=""),"CORRECT",IF('Hitos de enfoque priorizado'!C99="No","CORRECT",IF('Hitos de enfoque priorizado'!B99=3,"ERROR 1","N/C")))</f>
        <v>ERROR 1</v>
      </c>
      <c r="Y99" s="77" t="str">
        <f>IF(AND('Hitos de enfoque priorizado'!C99="Sí",'Hitos de enfoque priorizado'!F99=""),"CORRECT",IF('Hitos de enfoque priorizado'!C99="No","CORRECT",IF('Hitos de enfoque priorizado'!B99=4,"ERROR 1","N/C")))</f>
        <v>N/C</v>
      </c>
      <c r="Z99" s="77" t="str">
        <f>IF(AND('Hitos de enfoque priorizado'!C99="Sí",'Hitos de enfoque priorizado'!F99=""),"CORRECT",IF('Hitos de enfoque priorizado'!C99="No","CORRECT",IF('Hitos de enfoque priorizado'!B99=5,"ERROR 1","N/C")))</f>
        <v>N/C</v>
      </c>
      <c r="AA99" s="77" t="str">
        <f>IF(AND('Hitos de enfoque priorizado'!C99="Sí",'Hitos de enfoque priorizado'!F99=""),"CORRECT",IF('Hitos de enfoque priorizado'!C99="No","CORRECT",IF('Hitos de enfoque priorizado'!B99=6,"ERROR 1","N/C")))</f>
        <v>N/C</v>
      </c>
      <c r="AB99" s="69" t="str">
        <f>IF(AND('Hitos de enfoque priorizado'!C99="No",'Hitos de enfoque priorizado'!F99=""),IF('Hitos de enfoque priorizado'!B99=1,"ERROR 2","N/C"),"CORRECT")</f>
        <v>CORRECT</v>
      </c>
      <c r="AC99" s="69" t="str">
        <f>IF(AND('Hitos de enfoque priorizado'!C99="No",'Hitos de enfoque priorizado'!F99=""),IF('Hitos de enfoque priorizado'!B99=2,"ERROR 2","N/C"),"CORRECT")</f>
        <v>CORRECT</v>
      </c>
      <c r="AD99" s="69" t="str">
        <f>IF(AND('Hitos de enfoque priorizado'!C99="No",'Hitos de enfoque priorizado'!F99=""),IF('Hitos de enfoque priorizado'!B99=3,"ERROR 2","N/C"),"CORRECT")</f>
        <v>CORRECT</v>
      </c>
      <c r="AE99" s="69" t="str">
        <f>IF(AND('Hitos de enfoque priorizado'!C99="No",'Hitos de enfoque priorizado'!F99=""),IF('Hitos de enfoque priorizado'!B99=4,"ERROR 2","N/C"),"CORRECT")</f>
        <v>CORRECT</v>
      </c>
      <c r="AF99" s="69" t="str">
        <f>IF(AND('Hitos de enfoque priorizado'!C99="No",'Hitos de enfoque priorizado'!F99=""),IF('Hitos de enfoque priorizado'!B99=5,"ERROR 2","N/C"),"CORRECT")</f>
        <v>CORRECT</v>
      </c>
      <c r="AG99" s="78" t="str">
        <f>IF(AND('Hitos de enfoque priorizado'!C99="No",'Hitos de enfoque priorizado'!F99=""),IF('Hitos de enfoque priorizado'!B99=6,"ERROR 2","N/C"),"CORRECT")</f>
        <v>CORRECT</v>
      </c>
    </row>
    <row r="100" spans="1:33">
      <c r="A100" s="85">
        <f>COUNTIFS('Hitos de enfoque priorizado'!B100,"1",'Hitos de enfoque priorizado'!C100,"Sí")</f>
        <v>0</v>
      </c>
      <c r="B100" s="90">
        <f>COUNTIFS('Hitos de enfoque priorizado'!B100,"2",'Hitos de enfoque priorizado'!C100,"Sí")</f>
        <v>0</v>
      </c>
      <c r="C100" s="86">
        <f>COUNTIFS('Hitos de enfoque priorizado'!B100,"3",'Hitos de enfoque priorizado'!C100,"Sí")</f>
        <v>0</v>
      </c>
      <c r="D100" s="87">
        <f>COUNTIFS('Hitos de enfoque priorizado'!B100,"4",'Hitos de enfoque priorizado'!C100,"Sí")</f>
        <v>0</v>
      </c>
      <c r="E100" s="88">
        <f>COUNTIFS('Hitos de enfoque priorizado'!B100,"5",'Hitos de enfoque priorizado'!C100,"Sí")</f>
        <v>0</v>
      </c>
      <c r="F100" s="89">
        <f>COUNTIFS('Hitos de enfoque priorizado'!B100,"6",'Hitos de enfoque priorizado'!C100,"Sí")</f>
        <v>0</v>
      </c>
      <c r="G100" s="276">
        <f t="shared" si="4"/>
        <v>0</v>
      </c>
      <c r="H100" s="172">
        <f>COUNTIFS('Hitos de enfoque priorizado'!B100,"1",'Hitos de enfoque priorizado'!C100,"N/C")</f>
        <v>0</v>
      </c>
      <c r="I100" s="172">
        <f>COUNTIFS('Hitos de enfoque priorizado'!B100,"2",'Hitos de enfoque priorizado'!C100,"N/C")</f>
        <v>0</v>
      </c>
      <c r="J100" s="172">
        <f>COUNTIFS('Hitos de enfoque priorizado'!B100,"3",'Hitos de enfoque priorizado'!C100,"N/C")</f>
        <v>0</v>
      </c>
      <c r="K100" s="172">
        <f>COUNTIFS('Hitos de enfoque priorizado'!B100,"4",'Hitos de enfoque priorizado'!C100,"N/C")</f>
        <v>0</v>
      </c>
      <c r="L100" s="172">
        <f>COUNTIFS('Hitos de enfoque priorizado'!B100,"5",'Hitos de enfoque priorizado'!C100,"N/C")</f>
        <v>0</v>
      </c>
      <c r="M100" s="172">
        <f>COUNTIFS('Hitos de enfoque priorizado'!B100,"6",'Hitos de enfoque priorizado'!C100,"N/C")</f>
        <v>0</v>
      </c>
      <c r="N100" s="262">
        <f t="shared" si="3"/>
        <v>0</v>
      </c>
      <c r="O100" s="281"/>
      <c r="P100" s="75" t="str">
        <f>IF('Hitos de enfoque priorizado'!$B100=1,'Hitos de enfoque priorizado'!$F100,"")</f>
        <v/>
      </c>
      <c r="Q100" s="75" t="str">
        <f>IF('Hitos de enfoque priorizado'!$B100=2,'Hitos de enfoque priorizado'!$F100,"")</f>
        <v/>
      </c>
      <c r="R100" s="75" t="str">
        <f>IF('Hitos de enfoque priorizado'!$B100=3,'Hitos de enfoque priorizado'!$F100,"")</f>
        <v/>
      </c>
      <c r="S100" s="75" t="str">
        <f>IF('Hitos de enfoque priorizado'!$B100=4,'Hitos de enfoque priorizado'!$F100,"")</f>
        <v/>
      </c>
      <c r="T100" s="75" t="str">
        <f>IF('Hitos de enfoque priorizado'!$B100=5,'Hitos de enfoque priorizado'!$F100,"")</f>
        <v/>
      </c>
      <c r="U100" s="76" t="str">
        <f>IF('Hitos de enfoque priorizado'!$B100=6,'Hitos de enfoque priorizado'!$F100,"")</f>
        <v/>
      </c>
      <c r="V100" s="77" t="str">
        <f>IF(AND('Hitos de enfoque priorizado'!C100="Sí",'Hitos de enfoque priorizado'!F100=""),"CORRECT",IF('Hitos de enfoque priorizado'!C100="No","CORRECT",IF('Hitos de enfoque priorizado'!B100=1,"ERROR 1","N/C")))</f>
        <v>N/C</v>
      </c>
      <c r="W100" s="77" t="str">
        <f>IF(AND('Hitos de enfoque priorizado'!C100="Sí",'Hitos de enfoque priorizado'!F100=""),"CORRECT",IF('Hitos de enfoque priorizado'!C100="No","CORRECT",IF('Hitos de enfoque priorizado'!B100=2,"ERROR 1","N/C")))</f>
        <v>N/C</v>
      </c>
      <c r="X100" s="77" t="str">
        <f>IF(AND('Hitos de enfoque priorizado'!C100="Sí",'Hitos de enfoque priorizado'!F100=""),"CORRECT",IF('Hitos de enfoque priorizado'!C100="No","CORRECT",IF('Hitos de enfoque priorizado'!B100=3,"ERROR 1","N/C")))</f>
        <v>N/C</v>
      </c>
      <c r="Y100" s="77" t="str">
        <f>IF(AND('Hitos de enfoque priorizado'!C100="Sí",'Hitos de enfoque priorizado'!F100=""),"CORRECT",IF('Hitos de enfoque priorizado'!C100="No","CORRECT",IF('Hitos de enfoque priorizado'!B100=4,"ERROR 1","N/C")))</f>
        <v>N/C</v>
      </c>
      <c r="Z100" s="77" t="str">
        <f>IF(AND('Hitos de enfoque priorizado'!C100="Sí",'Hitos de enfoque priorizado'!F100=""),"CORRECT",IF('Hitos de enfoque priorizado'!C100="No","CORRECT",IF('Hitos de enfoque priorizado'!B100=5,"ERROR 1","N/C")))</f>
        <v>N/C</v>
      </c>
      <c r="AA100" s="77" t="str">
        <f>IF(AND('Hitos de enfoque priorizado'!C100="Sí",'Hitos de enfoque priorizado'!F100=""),"CORRECT",IF('Hitos de enfoque priorizado'!C100="No","CORRECT",IF('Hitos de enfoque priorizado'!B100=6,"ERROR 1","N/C")))</f>
        <v>N/C</v>
      </c>
      <c r="AB100" s="69" t="str">
        <f>IF(AND('Hitos de enfoque priorizado'!C100="No",'Hitos de enfoque priorizado'!F100=""),IF('Hitos de enfoque priorizado'!B100=1,"ERROR 2","N/C"),"CORRECT")</f>
        <v>CORRECT</v>
      </c>
      <c r="AC100" s="69" t="str">
        <f>IF(AND('Hitos de enfoque priorizado'!C100="No",'Hitos de enfoque priorizado'!F100=""),IF('Hitos de enfoque priorizado'!B100=2,"ERROR 2","N/C"),"CORRECT")</f>
        <v>CORRECT</v>
      </c>
      <c r="AD100" s="69" t="str">
        <f>IF(AND('Hitos de enfoque priorizado'!C100="No",'Hitos de enfoque priorizado'!F100=""),IF('Hitos de enfoque priorizado'!B100=3,"ERROR 2","N/C"),"CORRECT")</f>
        <v>CORRECT</v>
      </c>
      <c r="AE100" s="69" t="str">
        <f>IF(AND('Hitos de enfoque priorizado'!C100="No",'Hitos de enfoque priorizado'!F100=""),IF('Hitos de enfoque priorizado'!B100=4,"ERROR 2","N/C"),"CORRECT")</f>
        <v>CORRECT</v>
      </c>
      <c r="AF100" s="69" t="str">
        <f>IF(AND('Hitos de enfoque priorizado'!C100="No",'Hitos de enfoque priorizado'!F100=""),IF('Hitos de enfoque priorizado'!B100=5,"ERROR 2","N/C"),"CORRECT")</f>
        <v>CORRECT</v>
      </c>
      <c r="AG100" s="78" t="str">
        <f>IF(AND('Hitos de enfoque priorizado'!C100="No",'Hitos de enfoque priorizado'!F100=""),IF('Hitos de enfoque priorizado'!B100=6,"ERROR 2","N/C"),"CORRECT")</f>
        <v>CORRECT</v>
      </c>
    </row>
    <row r="101" spans="1:33">
      <c r="A101" s="85">
        <f>COUNTIFS('Hitos de enfoque priorizado'!B101,"1",'Hitos de enfoque priorizado'!C101,"Sí")</f>
        <v>0</v>
      </c>
      <c r="B101" s="90">
        <f>COUNTIFS('Hitos de enfoque priorizado'!B101,"2",'Hitos de enfoque priorizado'!C101,"Sí")</f>
        <v>0</v>
      </c>
      <c r="C101" s="86">
        <f>COUNTIFS('Hitos de enfoque priorizado'!B101,"3",'Hitos de enfoque priorizado'!C101,"Sí")</f>
        <v>0</v>
      </c>
      <c r="D101" s="87">
        <f>COUNTIFS('Hitos de enfoque priorizado'!B101,"4",'Hitos de enfoque priorizado'!C101,"Sí")</f>
        <v>0</v>
      </c>
      <c r="E101" s="88">
        <f>COUNTIFS('Hitos de enfoque priorizado'!B101,"5",'Hitos de enfoque priorizado'!C101,"Sí")</f>
        <v>0</v>
      </c>
      <c r="F101" s="89">
        <f>COUNTIFS('Hitos de enfoque priorizado'!B101,"6",'Hitos de enfoque priorizado'!C101,"Sí")</f>
        <v>0</v>
      </c>
      <c r="G101" s="276">
        <f t="shared" ref="G101:G132" si="5">SUM(A101:F101)</f>
        <v>0</v>
      </c>
      <c r="H101" s="172">
        <f>COUNTIFS('Hitos de enfoque priorizado'!B101,"1",'Hitos de enfoque priorizado'!C101,"N/C")</f>
        <v>0</v>
      </c>
      <c r="I101" s="172">
        <f>COUNTIFS('Hitos de enfoque priorizado'!B101,"2",'Hitos de enfoque priorizado'!C101,"N/C")</f>
        <v>0</v>
      </c>
      <c r="J101" s="172">
        <f>COUNTIFS('Hitos de enfoque priorizado'!B101,"3",'Hitos de enfoque priorizado'!C101,"N/C")</f>
        <v>0</v>
      </c>
      <c r="K101" s="172">
        <f>COUNTIFS('Hitos de enfoque priorizado'!B101,"4",'Hitos de enfoque priorizado'!C101,"N/C")</f>
        <v>0</v>
      </c>
      <c r="L101" s="172">
        <f>COUNTIFS('Hitos de enfoque priorizado'!B101,"5",'Hitos de enfoque priorizado'!C101,"N/C")</f>
        <v>0</v>
      </c>
      <c r="M101" s="172">
        <f>COUNTIFS('Hitos de enfoque priorizado'!B101,"6",'Hitos de enfoque priorizado'!C101,"N/C")</f>
        <v>0</v>
      </c>
      <c r="N101" s="262">
        <f t="shared" si="3"/>
        <v>0</v>
      </c>
      <c r="O101" s="281"/>
      <c r="P101" s="75" t="str">
        <f>IF('Hitos de enfoque priorizado'!$B101=1,'Hitos de enfoque priorizado'!$F101,"")</f>
        <v/>
      </c>
      <c r="Q101" s="75" t="str">
        <f>IF('Hitos de enfoque priorizado'!$B101=2,'Hitos de enfoque priorizado'!$F101,"")</f>
        <v/>
      </c>
      <c r="R101" s="75">
        <f>IF('Hitos de enfoque priorizado'!$B101=3,'Hitos de enfoque priorizado'!$F101,"")</f>
        <v>0</v>
      </c>
      <c r="S101" s="75" t="str">
        <f>IF('Hitos de enfoque priorizado'!$B101=4,'Hitos de enfoque priorizado'!$F101,"")</f>
        <v/>
      </c>
      <c r="T101" s="75" t="str">
        <f>IF('Hitos de enfoque priorizado'!$B101=5,'Hitos de enfoque priorizado'!$F101,"")</f>
        <v/>
      </c>
      <c r="U101" s="76" t="str">
        <f>IF('Hitos de enfoque priorizado'!$B101=6,'Hitos de enfoque priorizado'!$F101,"")</f>
        <v/>
      </c>
      <c r="V101" s="77" t="str">
        <f>IF(AND('Hitos de enfoque priorizado'!C101="Sí",'Hitos de enfoque priorizado'!F101=""),"CORRECT",IF('Hitos de enfoque priorizado'!C101="No","CORRECT",IF('Hitos de enfoque priorizado'!B101=1,"ERROR 1","N/C")))</f>
        <v>N/C</v>
      </c>
      <c r="W101" s="77" t="str">
        <f>IF(AND('Hitos de enfoque priorizado'!C101="Sí",'Hitos de enfoque priorizado'!F101=""),"CORRECT",IF('Hitos de enfoque priorizado'!C101="No","CORRECT",IF('Hitos de enfoque priorizado'!B101=2,"ERROR 1","N/C")))</f>
        <v>N/C</v>
      </c>
      <c r="X101" s="77" t="str">
        <f>IF(AND('Hitos de enfoque priorizado'!C101="Sí",'Hitos de enfoque priorizado'!F101=""),"CORRECT",IF('Hitos de enfoque priorizado'!C101="No","CORRECT",IF('Hitos de enfoque priorizado'!B101=3,"ERROR 1","N/C")))</f>
        <v>ERROR 1</v>
      </c>
      <c r="Y101" s="77" t="str">
        <f>IF(AND('Hitos de enfoque priorizado'!C101="Sí",'Hitos de enfoque priorizado'!F101=""),"CORRECT",IF('Hitos de enfoque priorizado'!C101="No","CORRECT",IF('Hitos de enfoque priorizado'!B101=4,"ERROR 1","N/C")))</f>
        <v>N/C</v>
      </c>
      <c r="Z101" s="77" t="str">
        <f>IF(AND('Hitos de enfoque priorizado'!C101="Sí",'Hitos de enfoque priorizado'!F101=""),"CORRECT",IF('Hitos de enfoque priorizado'!C101="No","CORRECT",IF('Hitos de enfoque priorizado'!B101=5,"ERROR 1","N/C")))</f>
        <v>N/C</v>
      </c>
      <c r="AA101" s="77" t="str">
        <f>IF(AND('Hitos de enfoque priorizado'!C101="Sí",'Hitos de enfoque priorizado'!F101=""),"CORRECT",IF('Hitos de enfoque priorizado'!C101="No","CORRECT",IF('Hitos de enfoque priorizado'!B101=6,"ERROR 1","N/C")))</f>
        <v>N/C</v>
      </c>
      <c r="AB101" s="69" t="str">
        <f>IF(AND('Hitos de enfoque priorizado'!C101="No",'Hitos de enfoque priorizado'!F101=""),IF('Hitos de enfoque priorizado'!B101=1,"ERROR 2","N/C"),"CORRECT")</f>
        <v>CORRECT</v>
      </c>
      <c r="AC101" s="69" t="str">
        <f>IF(AND('Hitos de enfoque priorizado'!C101="No",'Hitos de enfoque priorizado'!F101=""),IF('Hitos de enfoque priorizado'!B101=2,"ERROR 2","N/C"),"CORRECT")</f>
        <v>CORRECT</v>
      </c>
      <c r="AD101" s="69" t="str">
        <f>IF(AND('Hitos de enfoque priorizado'!C101="No",'Hitos de enfoque priorizado'!F101=""),IF('Hitos de enfoque priorizado'!B101=3,"ERROR 2","N/C"),"CORRECT")</f>
        <v>CORRECT</v>
      </c>
      <c r="AE101" s="69" t="str">
        <f>IF(AND('Hitos de enfoque priorizado'!C101="No",'Hitos de enfoque priorizado'!F101=""),IF('Hitos de enfoque priorizado'!B101=4,"ERROR 2","N/C"),"CORRECT")</f>
        <v>CORRECT</v>
      </c>
      <c r="AF101" s="69" t="str">
        <f>IF(AND('Hitos de enfoque priorizado'!C101="No",'Hitos de enfoque priorizado'!F101=""),IF('Hitos de enfoque priorizado'!B101=5,"ERROR 2","N/C"),"CORRECT")</f>
        <v>CORRECT</v>
      </c>
      <c r="AG101" s="78" t="str">
        <f>IF(AND('Hitos de enfoque priorizado'!C101="No",'Hitos de enfoque priorizado'!F101=""),IF('Hitos de enfoque priorizado'!B101=6,"ERROR 2","N/C"),"CORRECT")</f>
        <v>CORRECT</v>
      </c>
    </row>
    <row r="102" spans="1:33">
      <c r="A102" s="85">
        <f>COUNTIFS('Hitos de enfoque priorizado'!B102,"1",'Hitos de enfoque priorizado'!C102,"Sí")</f>
        <v>0</v>
      </c>
      <c r="B102" s="90">
        <f>COUNTIFS('Hitos de enfoque priorizado'!B102,"2",'Hitos de enfoque priorizado'!C102,"Sí")</f>
        <v>0</v>
      </c>
      <c r="C102" s="86">
        <f>COUNTIFS('Hitos de enfoque priorizado'!B102,"3",'Hitos de enfoque priorizado'!C102,"Sí")</f>
        <v>0</v>
      </c>
      <c r="D102" s="87">
        <f>COUNTIFS('Hitos de enfoque priorizado'!B102,"4",'Hitos de enfoque priorizado'!C102,"Sí")</f>
        <v>0</v>
      </c>
      <c r="E102" s="88">
        <f>COUNTIFS('Hitos de enfoque priorizado'!B102,"5",'Hitos de enfoque priorizado'!C102,"Sí")</f>
        <v>0</v>
      </c>
      <c r="F102" s="89">
        <f>COUNTIFS('Hitos de enfoque priorizado'!B102,"6",'Hitos de enfoque priorizado'!C102,"Sí")</f>
        <v>0</v>
      </c>
      <c r="G102" s="276">
        <f t="shared" si="5"/>
        <v>0</v>
      </c>
      <c r="H102" s="172">
        <f>COUNTIFS('Hitos de enfoque priorizado'!B102,"1",'Hitos de enfoque priorizado'!C102,"N/C")</f>
        <v>0</v>
      </c>
      <c r="I102" s="172">
        <f>COUNTIFS('Hitos de enfoque priorizado'!B102,"2",'Hitos de enfoque priorizado'!C102,"N/C")</f>
        <v>0</v>
      </c>
      <c r="J102" s="172">
        <f>COUNTIFS('Hitos de enfoque priorizado'!B102,"3",'Hitos de enfoque priorizado'!C102,"N/C")</f>
        <v>0</v>
      </c>
      <c r="K102" s="172">
        <f>COUNTIFS('Hitos de enfoque priorizado'!B102,"4",'Hitos de enfoque priorizado'!C102,"N/C")</f>
        <v>0</v>
      </c>
      <c r="L102" s="172">
        <f>COUNTIFS('Hitos de enfoque priorizado'!B102,"5",'Hitos de enfoque priorizado'!C102,"N/C")</f>
        <v>0</v>
      </c>
      <c r="M102" s="172">
        <f>COUNTIFS('Hitos de enfoque priorizado'!B102,"6",'Hitos de enfoque priorizado'!C102,"N/C")</f>
        <v>0</v>
      </c>
      <c r="N102" s="262">
        <f t="shared" si="3"/>
        <v>0</v>
      </c>
      <c r="O102" s="281"/>
      <c r="P102" s="75" t="str">
        <f>IF('Hitos de enfoque priorizado'!$B102=1,'Hitos de enfoque priorizado'!$F102,"")</f>
        <v/>
      </c>
      <c r="Q102" s="75" t="str">
        <f>IF('Hitos de enfoque priorizado'!$B102=2,'Hitos de enfoque priorizado'!$F102,"")</f>
        <v/>
      </c>
      <c r="R102" s="75">
        <f>IF('Hitos de enfoque priorizado'!$B102=3,'Hitos de enfoque priorizado'!$F102,"")</f>
        <v>0</v>
      </c>
      <c r="S102" s="75" t="str">
        <f>IF('Hitos de enfoque priorizado'!$B102=4,'Hitos de enfoque priorizado'!$F102,"")</f>
        <v/>
      </c>
      <c r="T102" s="75" t="str">
        <f>IF('Hitos de enfoque priorizado'!$B102=5,'Hitos de enfoque priorizado'!$F102,"")</f>
        <v/>
      </c>
      <c r="U102" s="76" t="str">
        <f>IF('Hitos de enfoque priorizado'!$B102=6,'Hitos de enfoque priorizado'!$F102,"")</f>
        <v/>
      </c>
      <c r="V102" s="77" t="str">
        <f>IF(AND('Hitos de enfoque priorizado'!C102="Sí",'Hitos de enfoque priorizado'!F102=""),"CORRECT",IF('Hitos de enfoque priorizado'!C102="No","CORRECT",IF('Hitos de enfoque priorizado'!B102=1,"ERROR 1","N/C")))</f>
        <v>N/C</v>
      </c>
      <c r="W102" s="77" t="str">
        <f>IF(AND('Hitos de enfoque priorizado'!C102="Sí",'Hitos de enfoque priorizado'!F102=""),"CORRECT",IF('Hitos de enfoque priorizado'!C102="No","CORRECT",IF('Hitos de enfoque priorizado'!B102=2,"ERROR 1","N/C")))</f>
        <v>N/C</v>
      </c>
      <c r="X102" s="77" t="str">
        <f>IF(AND('Hitos de enfoque priorizado'!C102="Sí",'Hitos de enfoque priorizado'!F102=""),"CORRECT",IF('Hitos de enfoque priorizado'!C102="No","CORRECT",IF('Hitos de enfoque priorizado'!B102=3,"ERROR 1","N/C")))</f>
        <v>ERROR 1</v>
      </c>
      <c r="Y102" s="77" t="str">
        <f>IF(AND('Hitos de enfoque priorizado'!C102="Sí",'Hitos de enfoque priorizado'!F102=""),"CORRECT",IF('Hitos de enfoque priorizado'!C102="No","CORRECT",IF('Hitos de enfoque priorizado'!B102=4,"ERROR 1","N/C")))</f>
        <v>N/C</v>
      </c>
      <c r="Z102" s="77" t="str">
        <f>IF(AND('Hitos de enfoque priorizado'!C102="Sí",'Hitos de enfoque priorizado'!F102=""),"CORRECT",IF('Hitos de enfoque priorizado'!C102="No","CORRECT",IF('Hitos de enfoque priorizado'!B102=5,"ERROR 1","N/C")))</f>
        <v>N/C</v>
      </c>
      <c r="AA102" s="77" t="str">
        <f>IF(AND('Hitos de enfoque priorizado'!C102="Sí",'Hitos de enfoque priorizado'!F102=""),"CORRECT",IF('Hitos de enfoque priorizado'!C102="No","CORRECT",IF('Hitos de enfoque priorizado'!B102=6,"ERROR 1","N/C")))</f>
        <v>N/C</v>
      </c>
      <c r="AB102" s="69" t="str">
        <f>IF(AND('Hitos de enfoque priorizado'!C102="No",'Hitos de enfoque priorizado'!F102=""),IF('Hitos de enfoque priorizado'!B102=1,"ERROR 2","N/C"),"CORRECT")</f>
        <v>CORRECT</v>
      </c>
      <c r="AC102" s="69" t="str">
        <f>IF(AND('Hitos de enfoque priorizado'!C102="No",'Hitos de enfoque priorizado'!F102=""),IF('Hitos de enfoque priorizado'!B102=2,"ERROR 2","N/C"),"CORRECT")</f>
        <v>CORRECT</v>
      </c>
      <c r="AD102" s="69" t="str">
        <f>IF(AND('Hitos de enfoque priorizado'!C102="No",'Hitos de enfoque priorizado'!F102=""),IF('Hitos de enfoque priorizado'!B102=3,"ERROR 2","N/C"),"CORRECT")</f>
        <v>CORRECT</v>
      </c>
      <c r="AE102" s="69" t="str">
        <f>IF(AND('Hitos de enfoque priorizado'!C102="No",'Hitos de enfoque priorizado'!F102=""),IF('Hitos de enfoque priorizado'!B102=4,"ERROR 2","N/C"),"CORRECT")</f>
        <v>CORRECT</v>
      </c>
      <c r="AF102" s="69" t="str">
        <f>IF(AND('Hitos de enfoque priorizado'!C102="No",'Hitos de enfoque priorizado'!F102=""),IF('Hitos de enfoque priorizado'!B102=5,"ERROR 2","N/C"),"CORRECT")</f>
        <v>CORRECT</v>
      </c>
      <c r="AG102" s="78" t="str">
        <f>IF(AND('Hitos de enfoque priorizado'!C102="No",'Hitos de enfoque priorizado'!F102=""),IF('Hitos de enfoque priorizado'!B102=6,"ERROR 2","N/C"),"CORRECT")</f>
        <v>CORRECT</v>
      </c>
    </row>
    <row r="103" spans="1:33">
      <c r="A103" s="85">
        <f>COUNTIFS('Hitos de enfoque priorizado'!B103,"1",'Hitos de enfoque priorizado'!C103,"Sí")</f>
        <v>0</v>
      </c>
      <c r="B103" s="90">
        <f>COUNTIFS('Hitos de enfoque priorizado'!B103,"2",'Hitos de enfoque priorizado'!C103,"Sí")</f>
        <v>0</v>
      </c>
      <c r="C103" s="86">
        <f>COUNTIFS('Hitos de enfoque priorizado'!B103,"3",'Hitos de enfoque priorizado'!C103,"Sí")</f>
        <v>0</v>
      </c>
      <c r="D103" s="87">
        <f>COUNTIFS('Hitos de enfoque priorizado'!B103,"4",'Hitos de enfoque priorizado'!C103,"Sí")</f>
        <v>0</v>
      </c>
      <c r="E103" s="88">
        <f>COUNTIFS('Hitos de enfoque priorizado'!B103,"5",'Hitos de enfoque priorizado'!C103,"Sí")</f>
        <v>0</v>
      </c>
      <c r="F103" s="89">
        <f>COUNTIFS('Hitos de enfoque priorizado'!B103,"6",'Hitos de enfoque priorizado'!C103,"Sí")</f>
        <v>0</v>
      </c>
      <c r="G103" s="276">
        <f t="shared" si="5"/>
        <v>0</v>
      </c>
      <c r="H103" s="172">
        <f>COUNTIFS('Hitos de enfoque priorizado'!B103,"1",'Hitos de enfoque priorizado'!C103,"N/C")</f>
        <v>0</v>
      </c>
      <c r="I103" s="172">
        <f>COUNTIFS('Hitos de enfoque priorizado'!B103,"2",'Hitos de enfoque priorizado'!C103,"N/C")</f>
        <v>0</v>
      </c>
      <c r="J103" s="172">
        <f>COUNTIFS('Hitos de enfoque priorizado'!B103,"3",'Hitos de enfoque priorizado'!C103,"N/C")</f>
        <v>0</v>
      </c>
      <c r="K103" s="172">
        <f>COUNTIFS('Hitos de enfoque priorizado'!B103,"4",'Hitos de enfoque priorizado'!C103,"N/C")</f>
        <v>0</v>
      </c>
      <c r="L103" s="172">
        <f>COUNTIFS('Hitos de enfoque priorizado'!B103,"5",'Hitos de enfoque priorizado'!C103,"N/C")</f>
        <v>0</v>
      </c>
      <c r="M103" s="172">
        <f>COUNTIFS('Hitos de enfoque priorizado'!B103,"6",'Hitos de enfoque priorizado'!C103,"N/C")</f>
        <v>0</v>
      </c>
      <c r="N103" s="262">
        <f t="shared" si="3"/>
        <v>0</v>
      </c>
      <c r="O103" s="281"/>
      <c r="P103" s="75" t="str">
        <f>IF('Hitos de enfoque priorizado'!$B103=1,'Hitos de enfoque priorizado'!$F103,"")</f>
        <v/>
      </c>
      <c r="Q103" s="75" t="str">
        <f>IF('Hitos de enfoque priorizado'!$B103=2,'Hitos de enfoque priorizado'!$F103,"")</f>
        <v/>
      </c>
      <c r="R103" s="75">
        <f>IF('Hitos de enfoque priorizado'!$B103=3,'Hitos de enfoque priorizado'!$F103,"")</f>
        <v>0</v>
      </c>
      <c r="S103" s="75" t="str">
        <f>IF('Hitos de enfoque priorizado'!$B103=4,'Hitos de enfoque priorizado'!$F103,"")</f>
        <v/>
      </c>
      <c r="T103" s="75" t="str">
        <f>IF('Hitos de enfoque priorizado'!$B103=5,'Hitos de enfoque priorizado'!$F103,"")</f>
        <v/>
      </c>
      <c r="U103" s="76" t="str">
        <f>IF('Hitos de enfoque priorizado'!$B103=6,'Hitos de enfoque priorizado'!$F103,"")</f>
        <v/>
      </c>
      <c r="V103" s="77" t="str">
        <f>IF(AND('Hitos de enfoque priorizado'!C103="Sí",'Hitos de enfoque priorizado'!F103=""),"CORRECT",IF('Hitos de enfoque priorizado'!C103="No","CORRECT",IF('Hitos de enfoque priorizado'!B103=1,"ERROR 1","N/C")))</f>
        <v>N/C</v>
      </c>
      <c r="W103" s="77" t="str">
        <f>IF(AND('Hitos de enfoque priorizado'!C103="Sí",'Hitos de enfoque priorizado'!F103=""),"CORRECT",IF('Hitos de enfoque priorizado'!C103="No","CORRECT",IF('Hitos de enfoque priorizado'!B103=2,"ERROR 1","N/C")))</f>
        <v>N/C</v>
      </c>
      <c r="X103" s="77" t="str">
        <f>IF(AND('Hitos de enfoque priorizado'!C103="Sí",'Hitos de enfoque priorizado'!F103=""),"CORRECT",IF('Hitos de enfoque priorizado'!C103="No","CORRECT",IF('Hitos de enfoque priorizado'!B103=3,"ERROR 1","N/C")))</f>
        <v>ERROR 1</v>
      </c>
      <c r="Y103" s="77" t="str">
        <f>IF(AND('Hitos de enfoque priorizado'!C103="Sí",'Hitos de enfoque priorizado'!F103=""),"CORRECT",IF('Hitos de enfoque priorizado'!C103="No","CORRECT",IF('Hitos de enfoque priorizado'!B103=4,"ERROR 1","N/C")))</f>
        <v>N/C</v>
      </c>
      <c r="Z103" s="77" t="str">
        <f>IF(AND('Hitos de enfoque priorizado'!C103="Sí",'Hitos de enfoque priorizado'!F103=""),"CORRECT",IF('Hitos de enfoque priorizado'!C103="No","CORRECT",IF('Hitos de enfoque priorizado'!B103=5,"ERROR 1","N/C")))</f>
        <v>N/C</v>
      </c>
      <c r="AA103" s="77" t="str">
        <f>IF(AND('Hitos de enfoque priorizado'!C103="Sí",'Hitos de enfoque priorizado'!F103=""),"CORRECT",IF('Hitos de enfoque priorizado'!C103="No","CORRECT",IF('Hitos de enfoque priorizado'!B103=6,"ERROR 1","N/C")))</f>
        <v>N/C</v>
      </c>
      <c r="AB103" s="69" t="str">
        <f>IF(AND('Hitos de enfoque priorizado'!C103="No",'Hitos de enfoque priorizado'!F103=""),IF('Hitos de enfoque priorizado'!B103=1,"ERROR 2","N/C"),"CORRECT")</f>
        <v>CORRECT</v>
      </c>
      <c r="AC103" s="69" t="str">
        <f>IF(AND('Hitos de enfoque priorizado'!C103="No",'Hitos de enfoque priorizado'!F103=""),IF('Hitos de enfoque priorizado'!B103=2,"ERROR 2","N/C"),"CORRECT")</f>
        <v>CORRECT</v>
      </c>
      <c r="AD103" s="69" t="str">
        <f>IF(AND('Hitos de enfoque priorizado'!C103="No",'Hitos de enfoque priorizado'!F103=""),IF('Hitos de enfoque priorizado'!B103=3,"ERROR 2","N/C"),"CORRECT")</f>
        <v>CORRECT</v>
      </c>
      <c r="AE103" s="69" t="str">
        <f>IF(AND('Hitos de enfoque priorizado'!C103="No",'Hitos de enfoque priorizado'!F103=""),IF('Hitos de enfoque priorizado'!B103=4,"ERROR 2","N/C"),"CORRECT")</f>
        <v>CORRECT</v>
      </c>
      <c r="AF103" s="69" t="str">
        <f>IF(AND('Hitos de enfoque priorizado'!C103="No",'Hitos de enfoque priorizado'!F103=""),IF('Hitos de enfoque priorizado'!B103=5,"ERROR 2","N/C"),"CORRECT")</f>
        <v>CORRECT</v>
      </c>
      <c r="AG103" s="78" t="str">
        <f>IF(AND('Hitos de enfoque priorizado'!C103="No",'Hitos de enfoque priorizado'!F103=""),IF('Hitos de enfoque priorizado'!B103=6,"ERROR 2","N/C"),"CORRECT")</f>
        <v>CORRECT</v>
      </c>
    </row>
    <row r="104" spans="1:33">
      <c r="A104" s="85">
        <f>COUNTIFS('Hitos de enfoque priorizado'!B104,"1",'Hitos de enfoque priorizado'!C104,"Sí")</f>
        <v>0</v>
      </c>
      <c r="B104" s="90">
        <f>COUNTIFS('Hitos de enfoque priorizado'!B104,"2",'Hitos de enfoque priorizado'!C104,"Sí")</f>
        <v>0</v>
      </c>
      <c r="C104" s="86">
        <f>COUNTIFS('Hitos de enfoque priorizado'!B104,"3",'Hitos de enfoque priorizado'!C104,"Sí")</f>
        <v>0</v>
      </c>
      <c r="D104" s="87">
        <f>COUNTIFS('Hitos de enfoque priorizado'!B104,"4",'Hitos de enfoque priorizado'!C104,"Sí")</f>
        <v>0</v>
      </c>
      <c r="E104" s="88">
        <f>COUNTIFS('Hitos de enfoque priorizado'!B104,"5",'Hitos de enfoque priorizado'!C104,"Sí")</f>
        <v>0</v>
      </c>
      <c r="F104" s="89">
        <f>COUNTIFS('Hitos de enfoque priorizado'!B104,"6",'Hitos de enfoque priorizado'!C104,"Sí")</f>
        <v>0</v>
      </c>
      <c r="G104" s="276">
        <f t="shared" si="5"/>
        <v>0</v>
      </c>
      <c r="H104" s="172">
        <f>COUNTIFS('Hitos de enfoque priorizado'!B104,"1",'Hitos de enfoque priorizado'!C104,"N/C")</f>
        <v>0</v>
      </c>
      <c r="I104" s="172">
        <f>COUNTIFS('Hitos de enfoque priorizado'!B104,"2",'Hitos de enfoque priorizado'!C104,"N/C")</f>
        <v>0</v>
      </c>
      <c r="J104" s="172">
        <f>COUNTIFS('Hitos de enfoque priorizado'!B104,"3",'Hitos de enfoque priorizado'!C104,"N/C")</f>
        <v>0</v>
      </c>
      <c r="K104" s="172">
        <f>COUNTIFS('Hitos de enfoque priorizado'!B104,"4",'Hitos de enfoque priorizado'!C104,"N/C")</f>
        <v>0</v>
      </c>
      <c r="L104" s="172">
        <f>COUNTIFS('Hitos de enfoque priorizado'!B104,"5",'Hitos de enfoque priorizado'!C104,"N/C")</f>
        <v>0</v>
      </c>
      <c r="M104" s="172">
        <f>COUNTIFS('Hitos de enfoque priorizado'!B104,"6",'Hitos de enfoque priorizado'!C104,"N/C")</f>
        <v>0</v>
      </c>
      <c r="N104" s="262">
        <f t="shared" si="3"/>
        <v>0</v>
      </c>
      <c r="O104" s="281"/>
      <c r="P104" s="75" t="str">
        <f>IF('Hitos de enfoque priorizado'!$B104=1,'Hitos de enfoque priorizado'!$F104,"")</f>
        <v/>
      </c>
      <c r="Q104" s="75" t="str">
        <f>IF('Hitos de enfoque priorizado'!$B104=2,'Hitos de enfoque priorizado'!$F104,"")</f>
        <v/>
      </c>
      <c r="R104" s="75">
        <f>IF('Hitos de enfoque priorizado'!$B104=3,'Hitos de enfoque priorizado'!$F104,"")</f>
        <v>0</v>
      </c>
      <c r="S104" s="75" t="str">
        <f>IF('Hitos de enfoque priorizado'!$B104=4,'Hitos de enfoque priorizado'!$F104,"")</f>
        <v/>
      </c>
      <c r="T104" s="75" t="str">
        <f>IF('Hitos de enfoque priorizado'!$B104=5,'Hitos de enfoque priorizado'!$F104,"")</f>
        <v/>
      </c>
      <c r="U104" s="76" t="str">
        <f>IF('Hitos de enfoque priorizado'!$B104=6,'Hitos de enfoque priorizado'!$F104,"")</f>
        <v/>
      </c>
      <c r="V104" s="77" t="str">
        <f>IF(AND('Hitos de enfoque priorizado'!C104="Sí",'Hitos de enfoque priorizado'!F104=""),"CORRECT",IF('Hitos de enfoque priorizado'!C104="No","CORRECT",IF('Hitos de enfoque priorizado'!B104=1,"ERROR 1","N/C")))</f>
        <v>N/C</v>
      </c>
      <c r="W104" s="77" t="str">
        <f>IF(AND('Hitos de enfoque priorizado'!C104="Sí",'Hitos de enfoque priorizado'!F104=""),"CORRECT",IF('Hitos de enfoque priorizado'!C104="No","CORRECT",IF('Hitos de enfoque priorizado'!B104=2,"ERROR 1","N/C")))</f>
        <v>N/C</v>
      </c>
      <c r="X104" s="77" t="str">
        <f>IF(AND('Hitos de enfoque priorizado'!C104="Sí",'Hitos de enfoque priorizado'!F104=""),"CORRECT",IF('Hitos de enfoque priorizado'!C104="No","CORRECT",IF('Hitos de enfoque priorizado'!B104=3,"ERROR 1","N/C")))</f>
        <v>ERROR 1</v>
      </c>
      <c r="Y104" s="77" t="str">
        <f>IF(AND('Hitos de enfoque priorizado'!C104="Sí",'Hitos de enfoque priorizado'!F104=""),"CORRECT",IF('Hitos de enfoque priorizado'!C104="No","CORRECT",IF('Hitos de enfoque priorizado'!B104=4,"ERROR 1","N/C")))</f>
        <v>N/C</v>
      </c>
      <c r="Z104" s="77" t="str">
        <f>IF(AND('Hitos de enfoque priorizado'!C104="Sí",'Hitos de enfoque priorizado'!F104=""),"CORRECT",IF('Hitos de enfoque priorizado'!C104="No","CORRECT",IF('Hitos de enfoque priorizado'!B104=5,"ERROR 1","N/C")))</f>
        <v>N/C</v>
      </c>
      <c r="AA104" s="77" t="str">
        <f>IF(AND('Hitos de enfoque priorizado'!C104="Sí",'Hitos de enfoque priorizado'!F104=""),"CORRECT",IF('Hitos de enfoque priorizado'!C104="No","CORRECT",IF('Hitos de enfoque priorizado'!B104=6,"ERROR 1","N/C")))</f>
        <v>N/C</v>
      </c>
      <c r="AB104" s="69" t="str">
        <f>IF(AND('Hitos de enfoque priorizado'!C104="No",'Hitos de enfoque priorizado'!F104=""),IF('Hitos de enfoque priorizado'!B104=1,"ERROR 2","N/C"),"CORRECT")</f>
        <v>CORRECT</v>
      </c>
      <c r="AC104" s="69" t="str">
        <f>IF(AND('Hitos de enfoque priorizado'!C104="No",'Hitos de enfoque priorizado'!F104=""),IF('Hitos de enfoque priorizado'!B104=2,"ERROR 2","N/C"),"CORRECT")</f>
        <v>CORRECT</v>
      </c>
      <c r="AD104" s="69" t="str">
        <f>IF(AND('Hitos de enfoque priorizado'!C104="No",'Hitos de enfoque priorizado'!F104=""),IF('Hitos de enfoque priorizado'!B104=3,"ERROR 2","N/C"),"CORRECT")</f>
        <v>CORRECT</v>
      </c>
      <c r="AE104" s="69" t="str">
        <f>IF(AND('Hitos de enfoque priorizado'!C104="No",'Hitos de enfoque priorizado'!F104=""),IF('Hitos de enfoque priorizado'!B104=4,"ERROR 2","N/C"),"CORRECT")</f>
        <v>CORRECT</v>
      </c>
      <c r="AF104" s="69" t="str">
        <f>IF(AND('Hitos de enfoque priorizado'!C104="No",'Hitos de enfoque priorizado'!F104=""),IF('Hitos de enfoque priorizado'!B104=5,"ERROR 2","N/C"),"CORRECT")</f>
        <v>CORRECT</v>
      </c>
      <c r="AG104" s="78" t="str">
        <f>IF(AND('Hitos de enfoque priorizado'!C104="No",'Hitos de enfoque priorizado'!F104=""),IF('Hitos de enfoque priorizado'!B104=6,"ERROR 2","N/C"),"CORRECT")</f>
        <v>CORRECT</v>
      </c>
    </row>
    <row r="105" spans="1:33">
      <c r="A105" s="85">
        <f>COUNTIFS('Hitos de enfoque priorizado'!B105,"1",'Hitos de enfoque priorizado'!C105,"Sí")</f>
        <v>0</v>
      </c>
      <c r="B105" s="90">
        <f>COUNTIFS('Hitos de enfoque priorizado'!B105,"2",'Hitos de enfoque priorizado'!C105,"Sí")</f>
        <v>0</v>
      </c>
      <c r="C105" s="86">
        <f>COUNTIFS('Hitos de enfoque priorizado'!B105,"3",'Hitos de enfoque priorizado'!C105,"Sí")</f>
        <v>0</v>
      </c>
      <c r="D105" s="87">
        <f>COUNTIFS('Hitos de enfoque priorizado'!B105,"4",'Hitos de enfoque priorizado'!C105,"Sí")</f>
        <v>0</v>
      </c>
      <c r="E105" s="88">
        <f>COUNTIFS('Hitos de enfoque priorizado'!B105,"5",'Hitos de enfoque priorizado'!C105,"Sí")</f>
        <v>0</v>
      </c>
      <c r="F105" s="89">
        <f>COUNTIFS('Hitos de enfoque priorizado'!B105,"6",'Hitos de enfoque priorizado'!C105,"Sí")</f>
        <v>0</v>
      </c>
      <c r="G105" s="276">
        <f t="shared" si="5"/>
        <v>0</v>
      </c>
      <c r="H105" s="172">
        <f>COUNTIFS('Hitos de enfoque priorizado'!B105,"1",'Hitos de enfoque priorizado'!C105,"N/C")</f>
        <v>0</v>
      </c>
      <c r="I105" s="172">
        <f>COUNTIFS('Hitos de enfoque priorizado'!B105,"2",'Hitos de enfoque priorizado'!C105,"N/C")</f>
        <v>0</v>
      </c>
      <c r="J105" s="172">
        <f>COUNTIFS('Hitos de enfoque priorizado'!B105,"3",'Hitos de enfoque priorizado'!C105,"N/C")</f>
        <v>0</v>
      </c>
      <c r="K105" s="172">
        <f>COUNTIFS('Hitos de enfoque priorizado'!B105,"4",'Hitos de enfoque priorizado'!C105,"N/C")</f>
        <v>0</v>
      </c>
      <c r="L105" s="172">
        <f>COUNTIFS('Hitos de enfoque priorizado'!B105,"5",'Hitos de enfoque priorizado'!C105,"N/C")</f>
        <v>0</v>
      </c>
      <c r="M105" s="172">
        <f>COUNTIFS('Hitos de enfoque priorizado'!B105,"6",'Hitos de enfoque priorizado'!C105,"N/C")</f>
        <v>0</v>
      </c>
      <c r="N105" s="262">
        <f t="shared" si="3"/>
        <v>0</v>
      </c>
      <c r="O105" s="281"/>
      <c r="P105" s="75" t="str">
        <f>IF('Hitos de enfoque priorizado'!$B105=1,'Hitos de enfoque priorizado'!$F105,"")</f>
        <v/>
      </c>
      <c r="Q105" s="75" t="str">
        <f>IF('Hitos de enfoque priorizado'!$B105=2,'Hitos de enfoque priorizado'!$F105,"")</f>
        <v/>
      </c>
      <c r="R105" s="75">
        <f>IF('Hitos de enfoque priorizado'!$B105=3,'Hitos de enfoque priorizado'!$F105,"")</f>
        <v>0</v>
      </c>
      <c r="S105" s="75" t="str">
        <f>IF('Hitos de enfoque priorizado'!$B105=4,'Hitos de enfoque priorizado'!$F105,"")</f>
        <v/>
      </c>
      <c r="T105" s="75" t="str">
        <f>IF('Hitos de enfoque priorizado'!$B105=5,'Hitos de enfoque priorizado'!$F105,"")</f>
        <v/>
      </c>
      <c r="U105" s="76" t="str">
        <f>IF('Hitos de enfoque priorizado'!$B105=6,'Hitos de enfoque priorizado'!$F105,"")</f>
        <v/>
      </c>
      <c r="V105" s="77" t="str">
        <f>IF(AND('Hitos de enfoque priorizado'!C105="Sí",'Hitos de enfoque priorizado'!F105=""),"CORRECT",IF('Hitos de enfoque priorizado'!C105="No","CORRECT",IF('Hitos de enfoque priorizado'!B105=1,"ERROR 1","N/C")))</f>
        <v>N/C</v>
      </c>
      <c r="W105" s="77" t="str">
        <f>IF(AND('Hitos de enfoque priorizado'!C105="Sí",'Hitos de enfoque priorizado'!F105=""),"CORRECT",IF('Hitos de enfoque priorizado'!C105="No","CORRECT",IF('Hitos de enfoque priorizado'!B105=2,"ERROR 1","N/C")))</f>
        <v>N/C</v>
      </c>
      <c r="X105" s="77" t="str">
        <f>IF(AND('Hitos de enfoque priorizado'!C105="Sí",'Hitos de enfoque priorizado'!F105=""),"CORRECT",IF('Hitos de enfoque priorizado'!C105="No","CORRECT",IF('Hitos de enfoque priorizado'!B105=3,"ERROR 1","N/C")))</f>
        <v>ERROR 1</v>
      </c>
      <c r="Y105" s="77" t="str">
        <f>IF(AND('Hitos de enfoque priorizado'!C105="Sí",'Hitos de enfoque priorizado'!F105=""),"CORRECT",IF('Hitos de enfoque priorizado'!C105="No","CORRECT",IF('Hitos de enfoque priorizado'!B105=4,"ERROR 1","N/C")))</f>
        <v>N/C</v>
      </c>
      <c r="Z105" s="77" t="str">
        <f>IF(AND('Hitos de enfoque priorizado'!C105="Sí",'Hitos de enfoque priorizado'!F105=""),"CORRECT",IF('Hitos de enfoque priorizado'!C105="No","CORRECT",IF('Hitos de enfoque priorizado'!B105=5,"ERROR 1","N/C")))</f>
        <v>N/C</v>
      </c>
      <c r="AA105" s="77" t="str">
        <f>IF(AND('Hitos de enfoque priorizado'!C105="Sí",'Hitos de enfoque priorizado'!F105=""),"CORRECT",IF('Hitos de enfoque priorizado'!C105="No","CORRECT",IF('Hitos de enfoque priorizado'!B105=6,"ERROR 1","N/C")))</f>
        <v>N/C</v>
      </c>
      <c r="AB105" s="69" t="str">
        <f>IF(AND('Hitos de enfoque priorizado'!C105="No",'Hitos de enfoque priorizado'!F105=""),IF('Hitos de enfoque priorizado'!B105=1,"ERROR 2","N/C"),"CORRECT")</f>
        <v>CORRECT</v>
      </c>
      <c r="AC105" s="69" t="str">
        <f>IF(AND('Hitos de enfoque priorizado'!C105="No",'Hitos de enfoque priorizado'!F105=""),IF('Hitos de enfoque priorizado'!B105=2,"ERROR 2","N/C"),"CORRECT")</f>
        <v>CORRECT</v>
      </c>
      <c r="AD105" s="69" t="str">
        <f>IF(AND('Hitos de enfoque priorizado'!C105="No",'Hitos de enfoque priorizado'!F105=""),IF('Hitos de enfoque priorizado'!B105=3,"ERROR 2","N/C"),"CORRECT")</f>
        <v>CORRECT</v>
      </c>
      <c r="AE105" s="69" t="str">
        <f>IF(AND('Hitos de enfoque priorizado'!C105="No",'Hitos de enfoque priorizado'!F105=""),IF('Hitos de enfoque priorizado'!B105=4,"ERROR 2","N/C"),"CORRECT")</f>
        <v>CORRECT</v>
      </c>
      <c r="AF105" s="69" t="str">
        <f>IF(AND('Hitos de enfoque priorizado'!C105="No",'Hitos de enfoque priorizado'!F105=""),IF('Hitos de enfoque priorizado'!B105=5,"ERROR 2","N/C"),"CORRECT")</f>
        <v>CORRECT</v>
      </c>
      <c r="AG105" s="78" t="str">
        <f>IF(AND('Hitos de enfoque priorizado'!C105="No",'Hitos de enfoque priorizado'!F105=""),IF('Hitos de enfoque priorizado'!B105=6,"ERROR 2","N/C"),"CORRECT")</f>
        <v>CORRECT</v>
      </c>
    </row>
    <row r="106" spans="1:33">
      <c r="A106" s="85">
        <f>COUNTIFS('Hitos de enfoque priorizado'!B106,"1",'Hitos de enfoque priorizado'!C106,"Sí")</f>
        <v>0</v>
      </c>
      <c r="B106" s="90">
        <f>COUNTIFS('Hitos de enfoque priorizado'!B106,"2",'Hitos de enfoque priorizado'!C106,"Sí")</f>
        <v>0</v>
      </c>
      <c r="C106" s="86">
        <f>COUNTIFS('Hitos de enfoque priorizado'!B106,"3",'Hitos de enfoque priorizado'!C106,"Sí")</f>
        <v>0</v>
      </c>
      <c r="D106" s="87">
        <f>COUNTIFS('Hitos de enfoque priorizado'!B106,"4",'Hitos de enfoque priorizado'!C106,"Sí")</f>
        <v>0</v>
      </c>
      <c r="E106" s="88">
        <f>COUNTIFS('Hitos de enfoque priorizado'!B106,"5",'Hitos de enfoque priorizado'!C106,"Sí")</f>
        <v>0</v>
      </c>
      <c r="F106" s="89">
        <f>COUNTIFS('Hitos de enfoque priorizado'!B106,"6",'Hitos de enfoque priorizado'!C106,"Sí")</f>
        <v>0</v>
      </c>
      <c r="G106" s="276">
        <f t="shared" si="5"/>
        <v>0</v>
      </c>
      <c r="H106" s="172">
        <f>COUNTIFS('Hitos de enfoque priorizado'!B106,"1",'Hitos de enfoque priorizado'!C106,"N/C")</f>
        <v>0</v>
      </c>
      <c r="I106" s="172">
        <f>COUNTIFS('Hitos de enfoque priorizado'!B106,"2",'Hitos de enfoque priorizado'!C106,"N/C")</f>
        <v>0</v>
      </c>
      <c r="J106" s="172">
        <f>COUNTIFS('Hitos de enfoque priorizado'!B106,"3",'Hitos de enfoque priorizado'!C106,"N/C")</f>
        <v>0</v>
      </c>
      <c r="K106" s="172">
        <f>COUNTIFS('Hitos de enfoque priorizado'!B106,"4",'Hitos de enfoque priorizado'!C106,"N/C")</f>
        <v>0</v>
      </c>
      <c r="L106" s="172">
        <f>COUNTIFS('Hitos de enfoque priorizado'!B106,"5",'Hitos de enfoque priorizado'!C106,"N/C")</f>
        <v>0</v>
      </c>
      <c r="M106" s="172">
        <f>COUNTIFS('Hitos de enfoque priorizado'!B106,"6",'Hitos de enfoque priorizado'!C106,"N/C")</f>
        <v>0</v>
      </c>
      <c r="N106" s="262">
        <f t="shared" si="3"/>
        <v>0</v>
      </c>
      <c r="O106" s="281"/>
      <c r="P106" s="75" t="str">
        <f>IF('Hitos de enfoque priorizado'!$B106=1,'Hitos de enfoque priorizado'!$F106,"")</f>
        <v/>
      </c>
      <c r="Q106" s="75" t="str">
        <f>IF('Hitos de enfoque priorizado'!$B106=2,'Hitos de enfoque priorizado'!$F106,"")</f>
        <v/>
      </c>
      <c r="R106" s="75">
        <f>IF('Hitos de enfoque priorizado'!$B106=3,'Hitos de enfoque priorizado'!$F106,"")</f>
        <v>0</v>
      </c>
      <c r="S106" s="75" t="str">
        <f>IF('Hitos de enfoque priorizado'!$B106=4,'Hitos de enfoque priorizado'!$F106,"")</f>
        <v/>
      </c>
      <c r="T106" s="75" t="str">
        <f>IF('Hitos de enfoque priorizado'!$B106=5,'Hitos de enfoque priorizado'!$F106,"")</f>
        <v/>
      </c>
      <c r="U106" s="76" t="str">
        <f>IF('Hitos de enfoque priorizado'!$B106=6,'Hitos de enfoque priorizado'!$F106,"")</f>
        <v/>
      </c>
      <c r="V106" s="77" t="str">
        <f>IF(AND('Hitos de enfoque priorizado'!C106="Sí",'Hitos de enfoque priorizado'!F106=""),"CORRECT",IF('Hitos de enfoque priorizado'!C106="No","CORRECT",IF('Hitos de enfoque priorizado'!B106=1,"ERROR 1","N/C")))</f>
        <v>N/C</v>
      </c>
      <c r="W106" s="77" t="str">
        <f>IF(AND('Hitos de enfoque priorizado'!C106="Sí",'Hitos de enfoque priorizado'!F106=""),"CORRECT",IF('Hitos de enfoque priorizado'!C106="No","CORRECT",IF('Hitos de enfoque priorizado'!B106=2,"ERROR 1","N/C")))</f>
        <v>N/C</v>
      </c>
      <c r="X106" s="77" t="str">
        <f>IF(AND('Hitos de enfoque priorizado'!C106="Sí",'Hitos de enfoque priorizado'!F106=""),"CORRECT",IF('Hitos de enfoque priorizado'!C106="No","CORRECT",IF('Hitos de enfoque priorizado'!B106=3,"ERROR 1","N/C")))</f>
        <v>ERROR 1</v>
      </c>
      <c r="Y106" s="77" t="str">
        <f>IF(AND('Hitos de enfoque priorizado'!C106="Sí",'Hitos de enfoque priorizado'!F106=""),"CORRECT",IF('Hitos de enfoque priorizado'!C106="No","CORRECT",IF('Hitos de enfoque priorizado'!B106=4,"ERROR 1","N/C")))</f>
        <v>N/C</v>
      </c>
      <c r="Z106" s="77" t="str">
        <f>IF(AND('Hitos de enfoque priorizado'!C106="Sí",'Hitos de enfoque priorizado'!F106=""),"CORRECT",IF('Hitos de enfoque priorizado'!C106="No","CORRECT",IF('Hitos de enfoque priorizado'!B106=5,"ERROR 1","N/C")))</f>
        <v>N/C</v>
      </c>
      <c r="AA106" s="77" t="str">
        <f>IF(AND('Hitos de enfoque priorizado'!C106="Sí",'Hitos de enfoque priorizado'!F106=""),"CORRECT",IF('Hitos de enfoque priorizado'!C106="No","CORRECT",IF('Hitos de enfoque priorizado'!B106=6,"ERROR 1","N/C")))</f>
        <v>N/C</v>
      </c>
      <c r="AB106" s="69" t="str">
        <f>IF(AND('Hitos de enfoque priorizado'!C106="No",'Hitos de enfoque priorizado'!F106=""),IF('Hitos de enfoque priorizado'!B106=1,"ERROR 2","N/C"),"CORRECT")</f>
        <v>CORRECT</v>
      </c>
      <c r="AC106" s="69" t="str">
        <f>IF(AND('Hitos de enfoque priorizado'!C106="No",'Hitos de enfoque priorizado'!F106=""),IF('Hitos de enfoque priorizado'!B106=2,"ERROR 2","N/C"),"CORRECT")</f>
        <v>CORRECT</v>
      </c>
      <c r="AD106" s="69" t="str">
        <f>IF(AND('Hitos de enfoque priorizado'!C106="No",'Hitos de enfoque priorizado'!F106=""),IF('Hitos de enfoque priorizado'!B106=3,"ERROR 2","N/C"),"CORRECT")</f>
        <v>CORRECT</v>
      </c>
      <c r="AE106" s="69" t="str">
        <f>IF(AND('Hitos de enfoque priorizado'!C106="No",'Hitos de enfoque priorizado'!F106=""),IF('Hitos de enfoque priorizado'!B106=4,"ERROR 2","N/C"),"CORRECT")</f>
        <v>CORRECT</v>
      </c>
      <c r="AF106" s="69" t="str">
        <f>IF(AND('Hitos de enfoque priorizado'!C106="No",'Hitos de enfoque priorizado'!F106=""),IF('Hitos de enfoque priorizado'!B106=5,"ERROR 2","N/C"),"CORRECT")</f>
        <v>CORRECT</v>
      </c>
      <c r="AG106" s="78" t="str">
        <f>IF(AND('Hitos de enfoque priorizado'!C106="No",'Hitos de enfoque priorizado'!F106=""),IF('Hitos de enfoque priorizado'!B106=6,"ERROR 2","N/C"),"CORRECT")</f>
        <v>CORRECT</v>
      </c>
    </row>
    <row r="107" spans="1:33">
      <c r="A107" s="85">
        <f>COUNTIFS('Hitos de enfoque priorizado'!B107,"1",'Hitos de enfoque priorizado'!C107,"Sí")</f>
        <v>0</v>
      </c>
      <c r="B107" s="90">
        <f>COUNTIFS('Hitos de enfoque priorizado'!B107,"2",'Hitos de enfoque priorizado'!C107,"Sí")</f>
        <v>0</v>
      </c>
      <c r="C107" s="86">
        <f>COUNTIFS('Hitos de enfoque priorizado'!B107,"3",'Hitos de enfoque priorizado'!C107,"Sí")</f>
        <v>0</v>
      </c>
      <c r="D107" s="87">
        <f>COUNTIFS('Hitos de enfoque priorizado'!B107,"4",'Hitos de enfoque priorizado'!C107,"Sí")</f>
        <v>0</v>
      </c>
      <c r="E107" s="88">
        <f>COUNTIFS('Hitos de enfoque priorizado'!B107,"5",'Hitos de enfoque priorizado'!C107,"Sí")</f>
        <v>0</v>
      </c>
      <c r="F107" s="89">
        <f>COUNTIFS('Hitos de enfoque priorizado'!B107,"6",'Hitos de enfoque priorizado'!C107,"Sí")</f>
        <v>0</v>
      </c>
      <c r="G107" s="276">
        <f t="shared" si="5"/>
        <v>0</v>
      </c>
      <c r="H107" s="172">
        <f>COUNTIFS('Hitos de enfoque priorizado'!B107,"1",'Hitos de enfoque priorizado'!C107,"N/C")</f>
        <v>0</v>
      </c>
      <c r="I107" s="172">
        <f>COUNTIFS('Hitos de enfoque priorizado'!B107,"2",'Hitos de enfoque priorizado'!C107,"N/C")</f>
        <v>0</v>
      </c>
      <c r="J107" s="172">
        <f>COUNTIFS('Hitos de enfoque priorizado'!B107,"3",'Hitos de enfoque priorizado'!C107,"N/C")</f>
        <v>0</v>
      </c>
      <c r="K107" s="172">
        <f>COUNTIFS('Hitos de enfoque priorizado'!B107,"4",'Hitos de enfoque priorizado'!C107,"N/C")</f>
        <v>0</v>
      </c>
      <c r="L107" s="172">
        <f>COUNTIFS('Hitos de enfoque priorizado'!B107,"5",'Hitos de enfoque priorizado'!C107,"N/C")</f>
        <v>0</v>
      </c>
      <c r="M107" s="172">
        <f>COUNTIFS('Hitos de enfoque priorizado'!B107,"6",'Hitos de enfoque priorizado'!C107,"N/C")</f>
        <v>0</v>
      </c>
      <c r="N107" s="262">
        <f t="shared" si="3"/>
        <v>0</v>
      </c>
      <c r="O107" s="281"/>
      <c r="P107" s="75" t="str">
        <f>IF('Hitos de enfoque priorizado'!$B107=1,'Hitos de enfoque priorizado'!$F107,"")</f>
        <v/>
      </c>
      <c r="Q107" s="75" t="str">
        <f>IF('Hitos de enfoque priorizado'!$B107=2,'Hitos de enfoque priorizado'!$F107,"")</f>
        <v/>
      </c>
      <c r="R107" s="75" t="str">
        <f>IF('Hitos de enfoque priorizado'!$B107=3,'Hitos de enfoque priorizado'!$F107,"")</f>
        <v/>
      </c>
      <c r="S107" s="75" t="str">
        <f>IF('Hitos de enfoque priorizado'!$B107=4,'Hitos de enfoque priorizado'!$F107,"")</f>
        <v/>
      </c>
      <c r="T107" s="75" t="str">
        <f>IF('Hitos de enfoque priorizado'!$B107=5,'Hitos de enfoque priorizado'!$F107,"")</f>
        <v/>
      </c>
      <c r="U107" s="76" t="str">
        <f>IF('Hitos de enfoque priorizado'!$B107=6,'Hitos de enfoque priorizado'!$F107,"")</f>
        <v/>
      </c>
      <c r="V107" s="77" t="str">
        <f>IF(AND('Hitos de enfoque priorizado'!C107="Sí",'Hitos de enfoque priorizado'!F107=""),"CORRECT",IF('Hitos de enfoque priorizado'!C107="No","CORRECT",IF('Hitos de enfoque priorizado'!B107=1,"ERROR 1","N/C")))</f>
        <v>N/C</v>
      </c>
      <c r="W107" s="77" t="str">
        <f>IF(AND('Hitos de enfoque priorizado'!C107="Sí",'Hitos de enfoque priorizado'!F107=""),"CORRECT",IF('Hitos de enfoque priorizado'!C107="No","CORRECT",IF('Hitos de enfoque priorizado'!B107=2,"ERROR 1","N/C")))</f>
        <v>N/C</v>
      </c>
      <c r="X107" s="77" t="str">
        <f>IF(AND('Hitos de enfoque priorizado'!C107="Sí",'Hitos de enfoque priorizado'!F107=""),"CORRECT",IF('Hitos de enfoque priorizado'!C107="No","CORRECT",IF('Hitos de enfoque priorizado'!B107=3,"ERROR 1","N/C")))</f>
        <v>N/C</v>
      </c>
      <c r="Y107" s="77" t="str">
        <f>IF(AND('Hitos de enfoque priorizado'!C107="Sí",'Hitos de enfoque priorizado'!F107=""),"CORRECT",IF('Hitos de enfoque priorizado'!C107="No","CORRECT",IF('Hitos de enfoque priorizado'!B107=4,"ERROR 1","N/C")))</f>
        <v>N/C</v>
      </c>
      <c r="Z107" s="77" t="str">
        <f>IF(AND('Hitos de enfoque priorizado'!C107="Sí",'Hitos de enfoque priorizado'!F107=""),"CORRECT",IF('Hitos de enfoque priorizado'!C107="No","CORRECT",IF('Hitos de enfoque priorizado'!B107=5,"ERROR 1","N/C")))</f>
        <v>N/C</v>
      </c>
      <c r="AA107" s="77" t="str">
        <f>IF(AND('Hitos de enfoque priorizado'!C107="Sí",'Hitos de enfoque priorizado'!F107=""),"CORRECT",IF('Hitos de enfoque priorizado'!C107="No","CORRECT",IF('Hitos de enfoque priorizado'!B107=6,"ERROR 1","N/C")))</f>
        <v>N/C</v>
      </c>
      <c r="AB107" s="69" t="str">
        <f>IF(AND('Hitos de enfoque priorizado'!C107="No",'Hitos de enfoque priorizado'!F107=""),IF('Hitos de enfoque priorizado'!B107=1,"ERROR 2","N/C"),"CORRECT")</f>
        <v>CORRECT</v>
      </c>
      <c r="AC107" s="69" t="str">
        <f>IF(AND('Hitos de enfoque priorizado'!C107="No",'Hitos de enfoque priorizado'!F107=""),IF('Hitos de enfoque priorizado'!B107=2,"ERROR 2","N/C"),"CORRECT")</f>
        <v>CORRECT</v>
      </c>
      <c r="AD107" s="69" t="str">
        <f>IF(AND('Hitos de enfoque priorizado'!C107="No",'Hitos de enfoque priorizado'!F107=""),IF('Hitos de enfoque priorizado'!B107=3,"ERROR 2","N/C"),"CORRECT")</f>
        <v>CORRECT</v>
      </c>
      <c r="AE107" s="69" t="str">
        <f>IF(AND('Hitos de enfoque priorizado'!C107="No",'Hitos de enfoque priorizado'!F107=""),IF('Hitos de enfoque priorizado'!B107=4,"ERROR 2","N/C"),"CORRECT")</f>
        <v>CORRECT</v>
      </c>
      <c r="AF107" s="69" t="str">
        <f>IF(AND('Hitos de enfoque priorizado'!C107="No",'Hitos de enfoque priorizado'!F107=""),IF('Hitos de enfoque priorizado'!B107=5,"ERROR 2","N/C"),"CORRECT")</f>
        <v>CORRECT</v>
      </c>
      <c r="AG107" s="78" t="str">
        <f>IF(AND('Hitos de enfoque priorizado'!C107="No",'Hitos de enfoque priorizado'!F107=""),IF('Hitos de enfoque priorizado'!B107=6,"ERROR 2","N/C"),"CORRECT")</f>
        <v>CORRECT</v>
      </c>
    </row>
    <row r="108" spans="1:33">
      <c r="A108" s="85">
        <f>COUNTIFS('Hitos de enfoque priorizado'!B108,"1",'Hitos de enfoque priorizado'!C108,"Sí")</f>
        <v>0</v>
      </c>
      <c r="B108" s="90">
        <f>COUNTIFS('Hitos de enfoque priorizado'!B108,"2",'Hitos de enfoque priorizado'!C108,"Sí")</f>
        <v>0</v>
      </c>
      <c r="C108" s="86">
        <f>COUNTIFS('Hitos de enfoque priorizado'!B108,"3",'Hitos de enfoque priorizado'!C108,"Sí")</f>
        <v>0</v>
      </c>
      <c r="D108" s="87">
        <f>COUNTIFS('Hitos de enfoque priorizado'!B108,"4",'Hitos de enfoque priorizado'!C108,"Sí")</f>
        <v>0</v>
      </c>
      <c r="E108" s="88">
        <f>COUNTIFS('Hitos de enfoque priorizado'!B108,"5",'Hitos de enfoque priorizado'!C108,"Sí")</f>
        <v>0</v>
      </c>
      <c r="F108" s="89">
        <f>COUNTIFS('Hitos de enfoque priorizado'!B108,"6",'Hitos de enfoque priorizado'!C108,"Sí")</f>
        <v>0</v>
      </c>
      <c r="G108" s="276">
        <f t="shared" si="5"/>
        <v>0</v>
      </c>
      <c r="H108" s="172">
        <f>COUNTIFS('Hitos de enfoque priorizado'!B108,"1",'Hitos de enfoque priorizado'!C108,"N/C")</f>
        <v>0</v>
      </c>
      <c r="I108" s="172">
        <f>COUNTIFS('Hitos de enfoque priorizado'!B108,"2",'Hitos de enfoque priorizado'!C108,"N/C")</f>
        <v>0</v>
      </c>
      <c r="J108" s="172">
        <f>COUNTIFS('Hitos de enfoque priorizado'!B108,"3",'Hitos de enfoque priorizado'!C108,"N/C")</f>
        <v>0</v>
      </c>
      <c r="K108" s="172">
        <f>COUNTIFS('Hitos de enfoque priorizado'!B108,"4",'Hitos de enfoque priorizado'!C108,"N/C")</f>
        <v>0</v>
      </c>
      <c r="L108" s="172">
        <f>COUNTIFS('Hitos de enfoque priorizado'!B108,"5",'Hitos de enfoque priorizado'!C108,"N/C")</f>
        <v>0</v>
      </c>
      <c r="M108" s="172">
        <f>COUNTIFS('Hitos de enfoque priorizado'!B108,"6",'Hitos de enfoque priorizado'!C108,"N/C")</f>
        <v>0</v>
      </c>
      <c r="N108" s="262">
        <f t="shared" si="3"/>
        <v>0</v>
      </c>
      <c r="O108" s="281"/>
      <c r="P108" s="75" t="str">
        <f>IF('Hitos de enfoque priorizado'!$B108=1,'Hitos de enfoque priorizado'!$F108,"")</f>
        <v/>
      </c>
      <c r="Q108" s="75" t="str">
        <f>IF('Hitos de enfoque priorizado'!$B108=2,'Hitos de enfoque priorizado'!$F108,"")</f>
        <v/>
      </c>
      <c r="R108" s="75" t="str">
        <f>IF('Hitos de enfoque priorizado'!$B108=3,'Hitos de enfoque priorizado'!$F108,"")</f>
        <v/>
      </c>
      <c r="S108" s="75" t="str">
        <f>IF('Hitos de enfoque priorizado'!$B108=4,'Hitos de enfoque priorizado'!$F108,"")</f>
        <v/>
      </c>
      <c r="T108" s="75" t="str">
        <f>IF('Hitos de enfoque priorizado'!$B108=5,'Hitos de enfoque priorizado'!$F108,"")</f>
        <v/>
      </c>
      <c r="U108" s="76" t="str">
        <f>IF('Hitos de enfoque priorizado'!$B108=6,'Hitos de enfoque priorizado'!$F108,"")</f>
        <v/>
      </c>
      <c r="V108" s="77" t="str">
        <f>IF(AND('Hitos de enfoque priorizado'!C108="Sí",'Hitos de enfoque priorizado'!F108=""),"CORRECT",IF('Hitos de enfoque priorizado'!C108="No","CORRECT",IF('Hitos de enfoque priorizado'!B108=1,"ERROR 1","N/C")))</f>
        <v>N/C</v>
      </c>
      <c r="W108" s="77" t="str">
        <f>IF(AND('Hitos de enfoque priorizado'!C108="Sí",'Hitos de enfoque priorizado'!F108=""),"CORRECT",IF('Hitos de enfoque priorizado'!C108="No","CORRECT",IF('Hitos de enfoque priorizado'!B108=2,"ERROR 1","N/C")))</f>
        <v>N/C</v>
      </c>
      <c r="X108" s="77" t="str">
        <f>IF(AND('Hitos de enfoque priorizado'!C108="Sí",'Hitos de enfoque priorizado'!F108=""),"CORRECT",IF('Hitos de enfoque priorizado'!C108="No","CORRECT",IF('Hitos de enfoque priorizado'!B108=3,"ERROR 1","N/C")))</f>
        <v>N/C</v>
      </c>
      <c r="Y108" s="77" t="str">
        <f>IF(AND('Hitos de enfoque priorizado'!C108="Sí",'Hitos de enfoque priorizado'!F108=""),"CORRECT",IF('Hitos de enfoque priorizado'!C108="No","CORRECT",IF('Hitos de enfoque priorizado'!B108=4,"ERROR 1","N/C")))</f>
        <v>N/C</v>
      </c>
      <c r="Z108" s="77" t="str">
        <f>IF(AND('Hitos de enfoque priorizado'!C108="Sí",'Hitos de enfoque priorizado'!F108=""),"CORRECT",IF('Hitos de enfoque priorizado'!C108="No","CORRECT",IF('Hitos de enfoque priorizado'!B108=5,"ERROR 1","N/C")))</f>
        <v>N/C</v>
      </c>
      <c r="AA108" s="77" t="str">
        <f>IF(AND('Hitos de enfoque priorizado'!C108="Sí",'Hitos de enfoque priorizado'!F108=""),"CORRECT",IF('Hitos de enfoque priorizado'!C108="No","CORRECT",IF('Hitos de enfoque priorizado'!B108=6,"ERROR 1","N/C")))</f>
        <v>N/C</v>
      </c>
      <c r="AB108" s="69" t="str">
        <f>IF(AND('Hitos de enfoque priorizado'!C108="No",'Hitos de enfoque priorizado'!F108=""),IF('Hitos de enfoque priorizado'!B108=1,"ERROR 2","N/C"),"CORRECT")</f>
        <v>CORRECT</v>
      </c>
      <c r="AC108" s="69" t="str">
        <f>IF(AND('Hitos de enfoque priorizado'!C108="No",'Hitos de enfoque priorizado'!F108=""),IF('Hitos de enfoque priorizado'!B108=2,"ERROR 2","N/C"),"CORRECT")</f>
        <v>CORRECT</v>
      </c>
      <c r="AD108" s="69" t="str">
        <f>IF(AND('Hitos de enfoque priorizado'!C108="No",'Hitos de enfoque priorizado'!F108=""),IF('Hitos de enfoque priorizado'!B108=3,"ERROR 2","N/C"),"CORRECT")</f>
        <v>CORRECT</v>
      </c>
      <c r="AE108" s="69" t="str">
        <f>IF(AND('Hitos de enfoque priorizado'!C108="No",'Hitos de enfoque priorizado'!F108=""),IF('Hitos de enfoque priorizado'!B108=4,"ERROR 2","N/C"),"CORRECT")</f>
        <v>CORRECT</v>
      </c>
      <c r="AF108" s="69" t="str">
        <f>IF(AND('Hitos de enfoque priorizado'!C108="No",'Hitos de enfoque priorizado'!F108=""),IF('Hitos de enfoque priorizado'!B108=5,"ERROR 2","N/C"),"CORRECT")</f>
        <v>CORRECT</v>
      </c>
      <c r="AG108" s="78" t="str">
        <f>IF(AND('Hitos de enfoque priorizado'!C108="No",'Hitos de enfoque priorizado'!F108=""),IF('Hitos de enfoque priorizado'!B108=6,"ERROR 2","N/C"),"CORRECT")</f>
        <v>CORRECT</v>
      </c>
    </row>
    <row r="109" spans="1:33">
      <c r="A109" s="85">
        <f>COUNTIFS('Hitos de enfoque priorizado'!B109,"1",'Hitos de enfoque priorizado'!C109,"Sí")</f>
        <v>0</v>
      </c>
      <c r="B109" s="90">
        <f>COUNTIFS('Hitos de enfoque priorizado'!B109,"2",'Hitos de enfoque priorizado'!C109,"Sí")</f>
        <v>0</v>
      </c>
      <c r="C109" s="86">
        <f>COUNTIFS('Hitos de enfoque priorizado'!B109,"3",'Hitos de enfoque priorizado'!C109,"Sí")</f>
        <v>0</v>
      </c>
      <c r="D109" s="87">
        <f>COUNTIFS('Hitos de enfoque priorizado'!B109,"4",'Hitos de enfoque priorizado'!C109,"Sí")</f>
        <v>0</v>
      </c>
      <c r="E109" s="88">
        <f>COUNTIFS('Hitos de enfoque priorizado'!B109,"5",'Hitos de enfoque priorizado'!C109,"Sí")</f>
        <v>0</v>
      </c>
      <c r="F109" s="89">
        <f>COUNTIFS('Hitos de enfoque priorizado'!B109,"6",'Hitos de enfoque priorizado'!C109,"Sí")</f>
        <v>0</v>
      </c>
      <c r="G109" s="276">
        <f t="shared" si="5"/>
        <v>0</v>
      </c>
      <c r="H109" s="172">
        <f>COUNTIFS('Hitos de enfoque priorizado'!B109,"1",'Hitos de enfoque priorizado'!C109,"N/C")</f>
        <v>0</v>
      </c>
      <c r="I109" s="172">
        <f>COUNTIFS('Hitos de enfoque priorizado'!B109,"2",'Hitos de enfoque priorizado'!C109,"N/C")</f>
        <v>0</v>
      </c>
      <c r="J109" s="172">
        <f>COUNTIFS('Hitos de enfoque priorizado'!B109,"3",'Hitos de enfoque priorizado'!C109,"N/C")</f>
        <v>0</v>
      </c>
      <c r="K109" s="172">
        <f>COUNTIFS('Hitos de enfoque priorizado'!B109,"4",'Hitos de enfoque priorizado'!C109,"N/C")</f>
        <v>0</v>
      </c>
      <c r="L109" s="172">
        <f>COUNTIFS('Hitos de enfoque priorizado'!B109,"5",'Hitos de enfoque priorizado'!C109,"N/C")</f>
        <v>0</v>
      </c>
      <c r="M109" s="172">
        <f>COUNTIFS('Hitos de enfoque priorizado'!B109,"6",'Hitos de enfoque priorizado'!C109,"N/C")</f>
        <v>0</v>
      </c>
      <c r="N109" s="262">
        <f t="shared" si="3"/>
        <v>0</v>
      </c>
      <c r="O109" s="281"/>
      <c r="P109" s="75" t="str">
        <f>IF('Hitos de enfoque priorizado'!$B109=1,'Hitos de enfoque priorizado'!$F109,"")</f>
        <v/>
      </c>
      <c r="Q109" s="75" t="str">
        <f>IF('Hitos de enfoque priorizado'!$B109=2,'Hitos de enfoque priorizado'!$F109,"")</f>
        <v/>
      </c>
      <c r="R109" s="75" t="str">
        <f>IF('Hitos de enfoque priorizado'!$B109=3,'Hitos de enfoque priorizado'!$F109,"")</f>
        <v/>
      </c>
      <c r="S109" s="75">
        <f>IF('Hitos de enfoque priorizado'!$B109=4,'Hitos de enfoque priorizado'!$F109,"")</f>
        <v>0</v>
      </c>
      <c r="T109" s="75" t="str">
        <f>IF('Hitos de enfoque priorizado'!$B109=5,'Hitos de enfoque priorizado'!$F109,"")</f>
        <v/>
      </c>
      <c r="U109" s="76" t="str">
        <f>IF('Hitos de enfoque priorizado'!$B109=6,'Hitos de enfoque priorizado'!$F109,"")</f>
        <v/>
      </c>
      <c r="V109" s="77" t="str">
        <f>IF(AND('Hitos de enfoque priorizado'!C109="Sí",'Hitos de enfoque priorizado'!F109=""),"CORRECT",IF('Hitos de enfoque priorizado'!C109="No","CORRECT",IF('Hitos de enfoque priorizado'!B109=1,"ERROR 1","N/C")))</f>
        <v>N/C</v>
      </c>
      <c r="W109" s="77" t="str">
        <f>IF(AND('Hitos de enfoque priorizado'!C109="Sí",'Hitos de enfoque priorizado'!F109=""),"CORRECT",IF('Hitos de enfoque priorizado'!C109="No","CORRECT",IF('Hitos de enfoque priorizado'!B109=2,"ERROR 1","N/C")))</f>
        <v>N/C</v>
      </c>
      <c r="X109" s="77" t="str">
        <f>IF(AND('Hitos de enfoque priorizado'!C109="Sí",'Hitos de enfoque priorizado'!F109=""),"CORRECT",IF('Hitos de enfoque priorizado'!C109="No","CORRECT",IF('Hitos de enfoque priorizado'!B109=3,"ERROR 1","N/C")))</f>
        <v>N/C</v>
      </c>
      <c r="Y109" s="77" t="str">
        <f>IF(AND('Hitos de enfoque priorizado'!C109="Sí",'Hitos de enfoque priorizado'!F109=""),"CORRECT",IF('Hitos de enfoque priorizado'!C109="No","CORRECT",IF('Hitos de enfoque priorizado'!B109=4,"ERROR 1","N/C")))</f>
        <v>ERROR 1</v>
      </c>
      <c r="Z109" s="77" t="str">
        <f>IF(AND('Hitos de enfoque priorizado'!C109="Sí",'Hitos de enfoque priorizado'!F109=""),"CORRECT",IF('Hitos de enfoque priorizado'!C109="No","CORRECT",IF('Hitos de enfoque priorizado'!B109=5,"ERROR 1","N/C")))</f>
        <v>N/C</v>
      </c>
      <c r="AA109" s="77" t="str">
        <f>IF(AND('Hitos de enfoque priorizado'!C109="Sí",'Hitos de enfoque priorizado'!F109=""),"CORRECT",IF('Hitos de enfoque priorizado'!C109="No","CORRECT",IF('Hitos de enfoque priorizado'!B109=6,"ERROR 1","N/C")))</f>
        <v>N/C</v>
      </c>
      <c r="AB109" s="69" t="str">
        <f>IF(AND('Hitos de enfoque priorizado'!C109="No",'Hitos de enfoque priorizado'!F109=""),IF('Hitos de enfoque priorizado'!B109=1,"ERROR 2","N/C"),"CORRECT")</f>
        <v>CORRECT</v>
      </c>
      <c r="AC109" s="69" t="str">
        <f>IF(AND('Hitos de enfoque priorizado'!C109="No",'Hitos de enfoque priorizado'!F109=""),IF('Hitos de enfoque priorizado'!B109=2,"ERROR 2","N/C"),"CORRECT")</f>
        <v>CORRECT</v>
      </c>
      <c r="AD109" s="69" t="str">
        <f>IF(AND('Hitos de enfoque priorizado'!C109="No",'Hitos de enfoque priorizado'!F109=""),IF('Hitos de enfoque priorizado'!B109=3,"ERROR 2","N/C"),"CORRECT")</f>
        <v>CORRECT</v>
      </c>
      <c r="AE109" s="69" t="str">
        <f>IF(AND('Hitos de enfoque priorizado'!C109="No",'Hitos de enfoque priorizado'!F109=""),IF('Hitos de enfoque priorizado'!B109=4,"ERROR 2","N/C"),"CORRECT")</f>
        <v>CORRECT</v>
      </c>
      <c r="AF109" s="69" t="str">
        <f>IF(AND('Hitos de enfoque priorizado'!C109="No",'Hitos de enfoque priorizado'!F109=""),IF('Hitos de enfoque priorizado'!B109=5,"ERROR 2","N/C"),"CORRECT")</f>
        <v>CORRECT</v>
      </c>
      <c r="AG109" s="78" t="str">
        <f>IF(AND('Hitos de enfoque priorizado'!C109="No",'Hitos de enfoque priorizado'!F109=""),IF('Hitos de enfoque priorizado'!B109=6,"ERROR 2","N/C"),"CORRECT")</f>
        <v>CORRECT</v>
      </c>
    </row>
    <row r="110" spans="1:33">
      <c r="A110" s="85">
        <f>COUNTIFS('Hitos de enfoque priorizado'!B110,"1",'Hitos de enfoque priorizado'!C110,"Sí")</f>
        <v>0</v>
      </c>
      <c r="B110" s="90">
        <f>COUNTIFS('Hitos de enfoque priorizado'!B110,"2",'Hitos de enfoque priorizado'!C110,"Sí")</f>
        <v>0</v>
      </c>
      <c r="C110" s="86">
        <f>COUNTIFS('Hitos de enfoque priorizado'!B110,"3",'Hitos de enfoque priorizado'!C110,"Sí")</f>
        <v>0</v>
      </c>
      <c r="D110" s="87">
        <f>COUNTIFS('Hitos de enfoque priorizado'!B110,"4",'Hitos de enfoque priorizado'!C110,"Sí")</f>
        <v>0</v>
      </c>
      <c r="E110" s="88">
        <f>COUNTIFS('Hitos de enfoque priorizado'!B110,"5",'Hitos de enfoque priorizado'!C110,"Sí")</f>
        <v>0</v>
      </c>
      <c r="F110" s="89">
        <f>COUNTIFS('Hitos de enfoque priorizado'!B110,"6",'Hitos de enfoque priorizado'!C110,"Sí")</f>
        <v>0</v>
      </c>
      <c r="G110" s="276">
        <f t="shared" si="5"/>
        <v>0</v>
      </c>
      <c r="H110" s="172">
        <f>COUNTIFS('Hitos de enfoque priorizado'!B110,"1",'Hitos de enfoque priorizado'!C110,"N/C")</f>
        <v>0</v>
      </c>
      <c r="I110" s="172">
        <f>COUNTIFS('Hitos de enfoque priorizado'!B110,"2",'Hitos de enfoque priorizado'!C110,"N/C")</f>
        <v>0</v>
      </c>
      <c r="J110" s="172">
        <f>COUNTIFS('Hitos de enfoque priorizado'!B110,"3",'Hitos de enfoque priorizado'!C110,"N/C")</f>
        <v>0</v>
      </c>
      <c r="K110" s="172">
        <f>COUNTIFS('Hitos de enfoque priorizado'!B110,"4",'Hitos de enfoque priorizado'!C110,"N/C")</f>
        <v>0</v>
      </c>
      <c r="L110" s="172">
        <f>COUNTIFS('Hitos de enfoque priorizado'!B110,"5",'Hitos de enfoque priorizado'!C110,"N/C")</f>
        <v>0</v>
      </c>
      <c r="M110" s="172">
        <f>COUNTIFS('Hitos de enfoque priorizado'!B110,"6",'Hitos de enfoque priorizado'!C110,"N/C")</f>
        <v>0</v>
      </c>
      <c r="N110" s="262">
        <f t="shared" si="3"/>
        <v>0</v>
      </c>
      <c r="O110" s="281"/>
      <c r="P110" s="75" t="str">
        <f>IF('Hitos de enfoque priorizado'!$B110=1,'Hitos de enfoque priorizado'!$F110,"")</f>
        <v/>
      </c>
      <c r="Q110" s="75" t="str">
        <f>IF('Hitos de enfoque priorizado'!$B110=2,'Hitos de enfoque priorizado'!$F110,"")</f>
        <v/>
      </c>
      <c r="R110" s="75" t="str">
        <f>IF('Hitos de enfoque priorizado'!$B110=3,'Hitos de enfoque priorizado'!$F110,"")</f>
        <v/>
      </c>
      <c r="S110" s="75">
        <f>IF('Hitos de enfoque priorizado'!$B110=4,'Hitos de enfoque priorizado'!$F110,"")</f>
        <v>0</v>
      </c>
      <c r="T110" s="75" t="str">
        <f>IF('Hitos de enfoque priorizado'!$B110=5,'Hitos de enfoque priorizado'!$F110,"")</f>
        <v/>
      </c>
      <c r="U110" s="76" t="str">
        <f>IF('Hitos de enfoque priorizado'!$B110=6,'Hitos de enfoque priorizado'!$F110,"")</f>
        <v/>
      </c>
      <c r="V110" s="77" t="str">
        <f>IF(AND('Hitos de enfoque priorizado'!C110="Sí",'Hitos de enfoque priorizado'!F110=""),"CORRECT",IF('Hitos de enfoque priorizado'!C110="No","CORRECT",IF('Hitos de enfoque priorizado'!B110=1,"ERROR 1","N/C")))</f>
        <v>N/C</v>
      </c>
      <c r="W110" s="77" t="str">
        <f>IF(AND('Hitos de enfoque priorizado'!C110="Sí",'Hitos de enfoque priorizado'!F110=""),"CORRECT",IF('Hitos de enfoque priorizado'!C110="No","CORRECT",IF('Hitos de enfoque priorizado'!B110=2,"ERROR 1","N/C")))</f>
        <v>N/C</v>
      </c>
      <c r="X110" s="77" t="str">
        <f>IF(AND('Hitos de enfoque priorizado'!C110="Sí",'Hitos de enfoque priorizado'!F110=""),"CORRECT",IF('Hitos de enfoque priorizado'!C110="No","CORRECT",IF('Hitos de enfoque priorizado'!B110=3,"ERROR 1","N/C")))</f>
        <v>N/C</v>
      </c>
      <c r="Y110" s="77" t="str">
        <f>IF(AND('Hitos de enfoque priorizado'!C110="Sí",'Hitos de enfoque priorizado'!F110=""),"CORRECT",IF('Hitos de enfoque priorizado'!C110="No","CORRECT",IF('Hitos de enfoque priorizado'!B110=4,"ERROR 1","N/C")))</f>
        <v>ERROR 1</v>
      </c>
      <c r="Z110" s="77" t="str">
        <f>IF(AND('Hitos de enfoque priorizado'!C110="Sí",'Hitos de enfoque priorizado'!F110=""),"CORRECT",IF('Hitos de enfoque priorizado'!C110="No","CORRECT",IF('Hitos de enfoque priorizado'!B110=5,"ERROR 1","N/C")))</f>
        <v>N/C</v>
      </c>
      <c r="AA110" s="77" t="str">
        <f>IF(AND('Hitos de enfoque priorizado'!C110="Sí",'Hitos de enfoque priorizado'!F110=""),"CORRECT",IF('Hitos de enfoque priorizado'!C110="No","CORRECT",IF('Hitos de enfoque priorizado'!B110=6,"ERROR 1","N/C")))</f>
        <v>N/C</v>
      </c>
      <c r="AB110" s="69" t="str">
        <f>IF(AND('Hitos de enfoque priorizado'!C110="No",'Hitos de enfoque priorizado'!F110=""),IF('Hitos de enfoque priorizado'!B110=1,"ERROR 2","N/C"),"CORRECT")</f>
        <v>CORRECT</v>
      </c>
      <c r="AC110" s="69" t="str">
        <f>IF(AND('Hitos de enfoque priorizado'!C110="No",'Hitos de enfoque priorizado'!F110=""),IF('Hitos de enfoque priorizado'!B110=2,"ERROR 2","N/C"),"CORRECT")</f>
        <v>CORRECT</v>
      </c>
      <c r="AD110" s="69" t="str">
        <f>IF(AND('Hitos de enfoque priorizado'!C110="No",'Hitos de enfoque priorizado'!F110=""),IF('Hitos de enfoque priorizado'!B110=3,"ERROR 2","N/C"),"CORRECT")</f>
        <v>CORRECT</v>
      </c>
      <c r="AE110" s="69" t="str">
        <f>IF(AND('Hitos de enfoque priorizado'!C110="No",'Hitos de enfoque priorizado'!F110=""),IF('Hitos de enfoque priorizado'!B110=4,"ERROR 2","N/C"),"CORRECT")</f>
        <v>CORRECT</v>
      </c>
      <c r="AF110" s="69" t="str">
        <f>IF(AND('Hitos de enfoque priorizado'!C110="No",'Hitos de enfoque priorizado'!F110=""),IF('Hitos de enfoque priorizado'!B110=5,"ERROR 2","N/C"),"CORRECT")</f>
        <v>CORRECT</v>
      </c>
      <c r="AG110" s="78" t="str">
        <f>IF(AND('Hitos de enfoque priorizado'!C110="No",'Hitos de enfoque priorizado'!F110=""),IF('Hitos de enfoque priorizado'!B110=6,"ERROR 2","N/C"),"CORRECT")</f>
        <v>CORRECT</v>
      </c>
    </row>
    <row r="111" spans="1:33">
      <c r="A111" s="85">
        <f>COUNTIFS('Hitos de enfoque priorizado'!B111,"1",'Hitos de enfoque priorizado'!C111,"Sí")</f>
        <v>0</v>
      </c>
      <c r="B111" s="90">
        <f>COUNTIFS('Hitos de enfoque priorizado'!B111,"2",'Hitos de enfoque priorizado'!C111,"Sí")</f>
        <v>0</v>
      </c>
      <c r="C111" s="86">
        <f>COUNTIFS('Hitos de enfoque priorizado'!B111,"3",'Hitos de enfoque priorizado'!C111,"Sí")</f>
        <v>0</v>
      </c>
      <c r="D111" s="87">
        <f>COUNTIFS('Hitos de enfoque priorizado'!B111,"4",'Hitos de enfoque priorizado'!C111,"Sí")</f>
        <v>0</v>
      </c>
      <c r="E111" s="88">
        <f>COUNTIFS('Hitos de enfoque priorizado'!B111,"5",'Hitos de enfoque priorizado'!C111,"Sí")</f>
        <v>0</v>
      </c>
      <c r="F111" s="89">
        <f>COUNTIFS('Hitos de enfoque priorizado'!B111,"6",'Hitos de enfoque priorizado'!C111,"Sí")</f>
        <v>0</v>
      </c>
      <c r="G111" s="276">
        <f t="shared" si="5"/>
        <v>0</v>
      </c>
      <c r="H111" s="172">
        <f>COUNTIFS('Hitos de enfoque priorizado'!B111,"1",'Hitos de enfoque priorizado'!C111,"N/C")</f>
        <v>0</v>
      </c>
      <c r="I111" s="172">
        <f>COUNTIFS('Hitos de enfoque priorizado'!B111,"2",'Hitos de enfoque priorizado'!C111,"N/C")</f>
        <v>0</v>
      </c>
      <c r="J111" s="172">
        <f>COUNTIFS('Hitos de enfoque priorizado'!B111,"3",'Hitos de enfoque priorizado'!C111,"N/C")</f>
        <v>0</v>
      </c>
      <c r="K111" s="172">
        <f>COUNTIFS('Hitos de enfoque priorizado'!B111,"4",'Hitos de enfoque priorizado'!C111,"N/C")</f>
        <v>0</v>
      </c>
      <c r="L111" s="172">
        <f>COUNTIFS('Hitos de enfoque priorizado'!B111,"5",'Hitos de enfoque priorizado'!C111,"N/C")</f>
        <v>0</v>
      </c>
      <c r="M111" s="172">
        <f>COUNTIFS('Hitos de enfoque priorizado'!B111,"6",'Hitos de enfoque priorizado'!C111,"N/C")</f>
        <v>0</v>
      </c>
      <c r="N111" s="262">
        <f t="shared" si="3"/>
        <v>0</v>
      </c>
      <c r="O111" s="281"/>
      <c r="P111" s="75" t="str">
        <f>IF('Hitos de enfoque priorizado'!$B111=1,'Hitos de enfoque priorizado'!$F111,"")</f>
        <v/>
      </c>
      <c r="Q111" s="75" t="str">
        <f>IF('Hitos de enfoque priorizado'!$B111=2,'Hitos de enfoque priorizado'!$F111,"")</f>
        <v/>
      </c>
      <c r="R111" s="75" t="str">
        <f>IF('Hitos de enfoque priorizado'!$B111=3,'Hitos de enfoque priorizado'!$F111,"")</f>
        <v/>
      </c>
      <c r="S111" s="75">
        <f>IF('Hitos de enfoque priorizado'!$B111=4,'Hitos de enfoque priorizado'!$F111,"")</f>
        <v>0</v>
      </c>
      <c r="T111" s="75" t="str">
        <f>IF('Hitos de enfoque priorizado'!$B111=5,'Hitos de enfoque priorizado'!$F111,"")</f>
        <v/>
      </c>
      <c r="U111" s="76" t="str">
        <f>IF('Hitos de enfoque priorizado'!$B111=6,'Hitos de enfoque priorizado'!$F111,"")</f>
        <v/>
      </c>
      <c r="V111" s="77" t="str">
        <f>IF(AND('Hitos de enfoque priorizado'!C111="Sí",'Hitos de enfoque priorizado'!F111=""),"CORRECT",IF('Hitos de enfoque priorizado'!C111="No","CORRECT",IF('Hitos de enfoque priorizado'!B111=1,"ERROR 1","N/C")))</f>
        <v>N/C</v>
      </c>
      <c r="W111" s="77" t="str">
        <f>IF(AND('Hitos de enfoque priorizado'!C111="Sí",'Hitos de enfoque priorizado'!F111=""),"CORRECT",IF('Hitos de enfoque priorizado'!C111="No","CORRECT",IF('Hitos de enfoque priorizado'!B111=2,"ERROR 1","N/C")))</f>
        <v>N/C</v>
      </c>
      <c r="X111" s="77" t="str">
        <f>IF(AND('Hitos de enfoque priorizado'!C111="Sí",'Hitos de enfoque priorizado'!F111=""),"CORRECT",IF('Hitos de enfoque priorizado'!C111="No","CORRECT",IF('Hitos de enfoque priorizado'!B111=3,"ERROR 1","N/C")))</f>
        <v>N/C</v>
      </c>
      <c r="Y111" s="77" t="str">
        <f>IF(AND('Hitos de enfoque priorizado'!C111="Sí",'Hitos de enfoque priorizado'!F111=""),"CORRECT",IF('Hitos de enfoque priorizado'!C111="No","CORRECT",IF('Hitos de enfoque priorizado'!B111=4,"ERROR 1","N/C")))</f>
        <v>ERROR 1</v>
      </c>
      <c r="Z111" s="77" t="str">
        <f>IF(AND('Hitos de enfoque priorizado'!C111="Sí",'Hitos de enfoque priorizado'!F111=""),"CORRECT",IF('Hitos de enfoque priorizado'!C111="No","CORRECT",IF('Hitos de enfoque priorizado'!B111=5,"ERROR 1","N/C")))</f>
        <v>N/C</v>
      </c>
      <c r="AA111" s="77" t="str">
        <f>IF(AND('Hitos de enfoque priorizado'!C111="Sí",'Hitos de enfoque priorizado'!F111=""),"CORRECT",IF('Hitos de enfoque priorizado'!C111="No","CORRECT",IF('Hitos de enfoque priorizado'!B111=6,"ERROR 1","N/C")))</f>
        <v>N/C</v>
      </c>
      <c r="AB111" s="69" t="str">
        <f>IF(AND('Hitos de enfoque priorizado'!C111="No",'Hitos de enfoque priorizado'!F111=""),IF('Hitos de enfoque priorizado'!B111=1,"ERROR 2","N/C"),"CORRECT")</f>
        <v>CORRECT</v>
      </c>
      <c r="AC111" s="69" t="str">
        <f>IF(AND('Hitos de enfoque priorizado'!C111="No",'Hitos de enfoque priorizado'!F111=""),IF('Hitos de enfoque priorizado'!B111=2,"ERROR 2","N/C"),"CORRECT")</f>
        <v>CORRECT</v>
      </c>
      <c r="AD111" s="69" t="str">
        <f>IF(AND('Hitos de enfoque priorizado'!C111="No",'Hitos de enfoque priorizado'!F111=""),IF('Hitos de enfoque priorizado'!B111=3,"ERROR 2","N/C"),"CORRECT")</f>
        <v>CORRECT</v>
      </c>
      <c r="AE111" s="69" t="str">
        <f>IF(AND('Hitos de enfoque priorizado'!C111="No",'Hitos de enfoque priorizado'!F111=""),IF('Hitos de enfoque priorizado'!B111=4,"ERROR 2","N/C"),"CORRECT")</f>
        <v>CORRECT</v>
      </c>
      <c r="AF111" s="69" t="str">
        <f>IF(AND('Hitos de enfoque priorizado'!C111="No",'Hitos de enfoque priorizado'!F111=""),IF('Hitos de enfoque priorizado'!B111=5,"ERROR 2","N/C"),"CORRECT")</f>
        <v>CORRECT</v>
      </c>
      <c r="AG111" s="78" t="str">
        <f>IF(AND('Hitos de enfoque priorizado'!C111="No",'Hitos de enfoque priorizado'!F111=""),IF('Hitos de enfoque priorizado'!B111=6,"ERROR 2","N/C"),"CORRECT")</f>
        <v>CORRECT</v>
      </c>
    </row>
    <row r="112" spans="1:33">
      <c r="A112" s="85">
        <f>COUNTIFS('Hitos de enfoque priorizado'!B112,"1",'Hitos de enfoque priorizado'!C112,"Sí")</f>
        <v>0</v>
      </c>
      <c r="B112" s="90">
        <f>COUNTIFS('Hitos de enfoque priorizado'!B112,"2",'Hitos de enfoque priorizado'!C112,"Sí")</f>
        <v>0</v>
      </c>
      <c r="C112" s="86">
        <f>COUNTIFS('Hitos de enfoque priorizado'!B112,"3",'Hitos de enfoque priorizado'!C112,"Sí")</f>
        <v>0</v>
      </c>
      <c r="D112" s="87">
        <f>COUNTIFS('Hitos de enfoque priorizado'!B112,"4",'Hitos de enfoque priorizado'!C112,"Sí")</f>
        <v>0</v>
      </c>
      <c r="E112" s="88">
        <f>COUNTIFS('Hitos de enfoque priorizado'!B112,"5",'Hitos de enfoque priorizado'!C112,"Sí")</f>
        <v>0</v>
      </c>
      <c r="F112" s="89">
        <f>COUNTIFS('Hitos de enfoque priorizado'!B112,"6",'Hitos de enfoque priorizado'!C112,"Sí")</f>
        <v>0</v>
      </c>
      <c r="G112" s="276">
        <f t="shared" si="5"/>
        <v>0</v>
      </c>
      <c r="H112" s="172">
        <f>COUNTIFS('Hitos de enfoque priorizado'!B112,"1",'Hitos de enfoque priorizado'!C112,"N/C")</f>
        <v>0</v>
      </c>
      <c r="I112" s="172">
        <f>COUNTIFS('Hitos de enfoque priorizado'!B112,"2",'Hitos de enfoque priorizado'!C112,"N/C")</f>
        <v>0</v>
      </c>
      <c r="J112" s="172">
        <f>COUNTIFS('Hitos de enfoque priorizado'!B112,"3",'Hitos de enfoque priorizado'!C112,"N/C")</f>
        <v>0</v>
      </c>
      <c r="K112" s="172">
        <f>COUNTIFS('Hitos de enfoque priorizado'!B112,"4",'Hitos de enfoque priorizado'!C112,"N/C")</f>
        <v>0</v>
      </c>
      <c r="L112" s="172">
        <f>COUNTIFS('Hitos de enfoque priorizado'!B112,"5",'Hitos de enfoque priorizado'!C112,"N/C")</f>
        <v>0</v>
      </c>
      <c r="M112" s="172">
        <f>COUNTIFS('Hitos de enfoque priorizado'!B112,"6",'Hitos de enfoque priorizado'!C112,"N/C")</f>
        <v>0</v>
      </c>
      <c r="N112" s="262">
        <f t="shared" si="3"/>
        <v>0</v>
      </c>
      <c r="O112" s="281"/>
      <c r="P112" s="75" t="str">
        <f>IF('Hitos de enfoque priorizado'!$B112=1,'Hitos de enfoque priorizado'!$F112,"")</f>
        <v/>
      </c>
      <c r="Q112" s="75" t="str">
        <f>IF('Hitos de enfoque priorizado'!$B112=2,'Hitos de enfoque priorizado'!$F112,"")</f>
        <v/>
      </c>
      <c r="R112" s="75" t="str">
        <f>IF('Hitos de enfoque priorizado'!$B112=3,'Hitos de enfoque priorizado'!$F112,"")</f>
        <v/>
      </c>
      <c r="S112" s="75">
        <f>IF('Hitos de enfoque priorizado'!$B112=4,'Hitos de enfoque priorizado'!$F112,"")</f>
        <v>0</v>
      </c>
      <c r="T112" s="75" t="str">
        <f>IF('Hitos de enfoque priorizado'!$B112=5,'Hitos de enfoque priorizado'!$F112,"")</f>
        <v/>
      </c>
      <c r="U112" s="76" t="str">
        <f>IF('Hitos de enfoque priorizado'!$B112=6,'Hitos de enfoque priorizado'!$F112,"")</f>
        <v/>
      </c>
      <c r="V112" s="77" t="str">
        <f>IF(AND('Hitos de enfoque priorizado'!C112="Sí",'Hitos de enfoque priorizado'!F112=""),"CORRECT",IF('Hitos de enfoque priorizado'!C112="No","CORRECT",IF('Hitos de enfoque priorizado'!B112=1,"ERROR 1","N/C")))</f>
        <v>N/C</v>
      </c>
      <c r="W112" s="77" t="str">
        <f>IF(AND('Hitos de enfoque priorizado'!C112="Sí",'Hitos de enfoque priorizado'!F112=""),"CORRECT",IF('Hitos de enfoque priorizado'!C112="No","CORRECT",IF('Hitos de enfoque priorizado'!B112=2,"ERROR 1","N/C")))</f>
        <v>N/C</v>
      </c>
      <c r="X112" s="77" t="str">
        <f>IF(AND('Hitos de enfoque priorizado'!C112="Sí",'Hitos de enfoque priorizado'!F112=""),"CORRECT",IF('Hitos de enfoque priorizado'!C112="No","CORRECT",IF('Hitos de enfoque priorizado'!B112=3,"ERROR 1","N/C")))</f>
        <v>N/C</v>
      </c>
      <c r="Y112" s="77" t="str">
        <f>IF(AND('Hitos de enfoque priorizado'!C112="Sí",'Hitos de enfoque priorizado'!F112=""),"CORRECT",IF('Hitos de enfoque priorizado'!C112="No","CORRECT",IF('Hitos de enfoque priorizado'!B112=4,"ERROR 1","N/C")))</f>
        <v>ERROR 1</v>
      </c>
      <c r="Z112" s="77" t="str">
        <f>IF(AND('Hitos de enfoque priorizado'!C112="Sí",'Hitos de enfoque priorizado'!F112=""),"CORRECT",IF('Hitos de enfoque priorizado'!C112="No","CORRECT",IF('Hitos de enfoque priorizado'!B112=5,"ERROR 1","N/C")))</f>
        <v>N/C</v>
      </c>
      <c r="AA112" s="77" t="str">
        <f>IF(AND('Hitos de enfoque priorizado'!C112="Sí",'Hitos de enfoque priorizado'!F112=""),"CORRECT",IF('Hitos de enfoque priorizado'!C112="No","CORRECT",IF('Hitos de enfoque priorizado'!B112=6,"ERROR 1","N/C")))</f>
        <v>N/C</v>
      </c>
      <c r="AB112" s="69" t="str">
        <f>IF(AND('Hitos de enfoque priorizado'!C112="No",'Hitos de enfoque priorizado'!F112=""),IF('Hitos de enfoque priorizado'!B112=1,"ERROR 2","N/C"),"CORRECT")</f>
        <v>CORRECT</v>
      </c>
      <c r="AC112" s="69" t="str">
        <f>IF(AND('Hitos de enfoque priorizado'!C112="No",'Hitos de enfoque priorizado'!F112=""),IF('Hitos de enfoque priorizado'!B112=2,"ERROR 2","N/C"),"CORRECT")</f>
        <v>CORRECT</v>
      </c>
      <c r="AD112" s="69" t="str">
        <f>IF(AND('Hitos de enfoque priorizado'!C112="No",'Hitos de enfoque priorizado'!F112=""),IF('Hitos de enfoque priorizado'!B112=3,"ERROR 2","N/C"),"CORRECT")</f>
        <v>CORRECT</v>
      </c>
      <c r="AE112" s="69" t="str">
        <f>IF(AND('Hitos de enfoque priorizado'!C112="No",'Hitos de enfoque priorizado'!F112=""),IF('Hitos de enfoque priorizado'!B112=4,"ERROR 2","N/C"),"CORRECT")</f>
        <v>CORRECT</v>
      </c>
      <c r="AF112" s="69" t="str">
        <f>IF(AND('Hitos de enfoque priorizado'!C112="No",'Hitos de enfoque priorizado'!F112=""),IF('Hitos de enfoque priorizado'!B112=5,"ERROR 2","N/C"),"CORRECT")</f>
        <v>CORRECT</v>
      </c>
      <c r="AG112" s="78" t="str">
        <f>IF(AND('Hitos de enfoque priorizado'!C112="No",'Hitos de enfoque priorizado'!F112=""),IF('Hitos de enfoque priorizado'!B112=6,"ERROR 2","N/C"),"CORRECT")</f>
        <v>CORRECT</v>
      </c>
    </row>
    <row r="113" spans="1:33">
      <c r="A113" s="85">
        <f>COUNTIFS('Hitos de enfoque priorizado'!B113,"1",'Hitos de enfoque priorizado'!C113,"Sí")</f>
        <v>0</v>
      </c>
      <c r="B113" s="90">
        <f>COUNTIFS('Hitos de enfoque priorizado'!B113,"2",'Hitos de enfoque priorizado'!C113,"Sí")</f>
        <v>0</v>
      </c>
      <c r="C113" s="86">
        <f>COUNTIFS('Hitos de enfoque priorizado'!B113,"3",'Hitos de enfoque priorizado'!C113,"Sí")</f>
        <v>0</v>
      </c>
      <c r="D113" s="87">
        <f>COUNTIFS('Hitos de enfoque priorizado'!B113,"4",'Hitos de enfoque priorizado'!C113,"Sí")</f>
        <v>0</v>
      </c>
      <c r="E113" s="88">
        <f>COUNTIFS('Hitos de enfoque priorizado'!B113,"5",'Hitos de enfoque priorizado'!C113,"Sí")</f>
        <v>0</v>
      </c>
      <c r="F113" s="89">
        <f>COUNTIFS('Hitos de enfoque priorizado'!B113,"6",'Hitos de enfoque priorizado'!C113,"Sí")</f>
        <v>0</v>
      </c>
      <c r="G113" s="276">
        <f t="shared" si="5"/>
        <v>0</v>
      </c>
      <c r="H113" s="172">
        <f>COUNTIFS('Hitos de enfoque priorizado'!B113,"1",'Hitos de enfoque priorizado'!C113,"N/C")</f>
        <v>0</v>
      </c>
      <c r="I113" s="172">
        <f>COUNTIFS('Hitos de enfoque priorizado'!B113,"2",'Hitos de enfoque priorizado'!C113,"N/C")</f>
        <v>0</v>
      </c>
      <c r="J113" s="172">
        <f>COUNTIFS('Hitos de enfoque priorizado'!B113,"3",'Hitos de enfoque priorizado'!C113,"N/C")</f>
        <v>0</v>
      </c>
      <c r="K113" s="172">
        <f>COUNTIFS('Hitos de enfoque priorizado'!B113,"4",'Hitos de enfoque priorizado'!C113,"N/C")</f>
        <v>0</v>
      </c>
      <c r="L113" s="172">
        <f>COUNTIFS('Hitos de enfoque priorizado'!B113,"5",'Hitos de enfoque priorizado'!C113,"N/C")</f>
        <v>0</v>
      </c>
      <c r="M113" s="172">
        <f>COUNTIFS('Hitos de enfoque priorizado'!B113,"6",'Hitos de enfoque priorizado'!C113,"N/C")</f>
        <v>0</v>
      </c>
      <c r="N113" s="262">
        <f t="shared" si="3"/>
        <v>0</v>
      </c>
      <c r="O113" s="281"/>
      <c r="P113" s="75" t="str">
        <f>IF('Hitos de enfoque priorizado'!$B113=1,'Hitos de enfoque priorizado'!$F113,"")</f>
        <v/>
      </c>
      <c r="Q113" s="75" t="str">
        <f>IF('Hitos de enfoque priorizado'!$B113=2,'Hitos de enfoque priorizado'!$F113,"")</f>
        <v/>
      </c>
      <c r="R113" s="75" t="str">
        <f>IF('Hitos de enfoque priorizado'!$B113=3,'Hitos de enfoque priorizado'!$F113,"")</f>
        <v/>
      </c>
      <c r="S113" s="75" t="str">
        <f>IF('Hitos de enfoque priorizado'!$B113=4,'Hitos de enfoque priorizado'!$F113,"")</f>
        <v/>
      </c>
      <c r="T113" s="75" t="str">
        <f>IF('Hitos de enfoque priorizado'!$B113=5,'Hitos de enfoque priorizado'!$F113,"")</f>
        <v/>
      </c>
      <c r="U113" s="76" t="str">
        <f>IF('Hitos de enfoque priorizado'!$B113=6,'Hitos de enfoque priorizado'!$F113,"")</f>
        <v/>
      </c>
      <c r="V113" s="77" t="str">
        <f>IF(AND('Hitos de enfoque priorizado'!C113="Sí",'Hitos de enfoque priorizado'!F113=""),"CORRECT",IF('Hitos de enfoque priorizado'!C113="No","CORRECT",IF('Hitos de enfoque priorizado'!B113=1,"ERROR 1","N/C")))</f>
        <v>N/C</v>
      </c>
      <c r="W113" s="77" t="str">
        <f>IF(AND('Hitos de enfoque priorizado'!C113="Sí",'Hitos de enfoque priorizado'!F113=""),"CORRECT",IF('Hitos de enfoque priorizado'!C113="No","CORRECT",IF('Hitos de enfoque priorizado'!B113=2,"ERROR 1","N/C")))</f>
        <v>N/C</v>
      </c>
      <c r="X113" s="77" t="str">
        <f>IF(AND('Hitos de enfoque priorizado'!C113="Sí",'Hitos de enfoque priorizado'!F113=""),"CORRECT",IF('Hitos de enfoque priorizado'!C113="No","CORRECT",IF('Hitos de enfoque priorizado'!B113=3,"ERROR 1","N/C")))</f>
        <v>N/C</v>
      </c>
      <c r="Y113" s="77" t="str">
        <f>IF(AND('Hitos de enfoque priorizado'!C113="Sí",'Hitos de enfoque priorizado'!F113=""),"CORRECT",IF('Hitos de enfoque priorizado'!C113="No","CORRECT",IF('Hitos de enfoque priorizado'!B113=4,"ERROR 1","N/C")))</f>
        <v>N/C</v>
      </c>
      <c r="Z113" s="77" t="str">
        <f>IF(AND('Hitos de enfoque priorizado'!C113="Sí",'Hitos de enfoque priorizado'!F113=""),"CORRECT",IF('Hitos de enfoque priorizado'!C113="No","CORRECT",IF('Hitos de enfoque priorizado'!B113=5,"ERROR 1","N/C")))</f>
        <v>N/C</v>
      </c>
      <c r="AA113" s="77" t="str">
        <f>IF(AND('Hitos de enfoque priorizado'!C113="Sí",'Hitos de enfoque priorizado'!F113=""),"CORRECT",IF('Hitos de enfoque priorizado'!C113="No","CORRECT",IF('Hitos de enfoque priorizado'!B113=6,"ERROR 1","N/C")))</f>
        <v>N/C</v>
      </c>
      <c r="AB113" s="69" t="str">
        <f>IF(AND('Hitos de enfoque priorizado'!C113="No",'Hitos de enfoque priorizado'!F113=""),IF('Hitos de enfoque priorizado'!B113=1,"ERROR 2","N/C"),"CORRECT")</f>
        <v>CORRECT</v>
      </c>
      <c r="AC113" s="69" t="str">
        <f>IF(AND('Hitos de enfoque priorizado'!C113="No",'Hitos de enfoque priorizado'!F113=""),IF('Hitos de enfoque priorizado'!B113=2,"ERROR 2","N/C"),"CORRECT")</f>
        <v>CORRECT</v>
      </c>
      <c r="AD113" s="69" t="str">
        <f>IF(AND('Hitos de enfoque priorizado'!C113="No",'Hitos de enfoque priorizado'!F113=""),IF('Hitos de enfoque priorizado'!B113=3,"ERROR 2","N/C"),"CORRECT")</f>
        <v>CORRECT</v>
      </c>
      <c r="AE113" s="69" t="str">
        <f>IF(AND('Hitos de enfoque priorizado'!C113="No",'Hitos de enfoque priorizado'!F113=""),IF('Hitos de enfoque priorizado'!B113=4,"ERROR 2","N/C"),"CORRECT")</f>
        <v>CORRECT</v>
      </c>
      <c r="AF113" s="69" t="str">
        <f>IF(AND('Hitos de enfoque priorizado'!C113="No",'Hitos de enfoque priorizado'!F113=""),IF('Hitos de enfoque priorizado'!B113=5,"ERROR 2","N/C"),"CORRECT")</f>
        <v>CORRECT</v>
      </c>
      <c r="AG113" s="78" t="str">
        <f>IF(AND('Hitos de enfoque priorizado'!C113="No",'Hitos de enfoque priorizado'!F113=""),IF('Hitos de enfoque priorizado'!B113=6,"ERROR 2","N/C"),"CORRECT")</f>
        <v>CORRECT</v>
      </c>
    </row>
    <row r="114" spans="1:33">
      <c r="A114" s="85">
        <f>COUNTIFS('Hitos de enfoque priorizado'!B114,"1",'Hitos de enfoque priorizado'!C114,"Sí")</f>
        <v>0</v>
      </c>
      <c r="B114" s="90">
        <f>COUNTIFS('Hitos de enfoque priorizado'!B114,"2",'Hitos de enfoque priorizado'!C114,"Sí")</f>
        <v>0</v>
      </c>
      <c r="C114" s="86">
        <f>COUNTIFS('Hitos de enfoque priorizado'!B114,"3",'Hitos de enfoque priorizado'!C114,"Sí")</f>
        <v>0</v>
      </c>
      <c r="D114" s="87">
        <f>COUNTIFS('Hitos de enfoque priorizado'!B114,"4",'Hitos de enfoque priorizado'!C114,"Sí")</f>
        <v>0</v>
      </c>
      <c r="E114" s="88">
        <f>COUNTIFS('Hitos de enfoque priorizado'!B114,"5",'Hitos de enfoque priorizado'!C114,"Sí")</f>
        <v>0</v>
      </c>
      <c r="F114" s="89">
        <f>COUNTIFS('Hitos de enfoque priorizado'!B114,"6",'Hitos de enfoque priorizado'!C114,"Sí")</f>
        <v>0</v>
      </c>
      <c r="G114" s="276">
        <f t="shared" si="5"/>
        <v>0</v>
      </c>
      <c r="H114" s="172">
        <f>COUNTIFS('Hitos de enfoque priorizado'!B114,"1",'Hitos de enfoque priorizado'!C114,"N/C")</f>
        <v>0</v>
      </c>
      <c r="I114" s="172">
        <f>COUNTIFS('Hitos de enfoque priorizado'!B114,"2",'Hitos de enfoque priorizado'!C114,"N/C")</f>
        <v>0</v>
      </c>
      <c r="J114" s="172">
        <f>COUNTIFS('Hitos de enfoque priorizado'!B114,"3",'Hitos de enfoque priorizado'!C114,"N/C")</f>
        <v>0</v>
      </c>
      <c r="K114" s="172">
        <f>COUNTIFS('Hitos de enfoque priorizado'!B114,"4",'Hitos de enfoque priorizado'!C114,"N/C")</f>
        <v>0</v>
      </c>
      <c r="L114" s="172">
        <f>COUNTIFS('Hitos de enfoque priorizado'!B114,"5",'Hitos de enfoque priorizado'!C114,"N/C")</f>
        <v>0</v>
      </c>
      <c r="M114" s="172">
        <f>COUNTIFS('Hitos de enfoque priorizado'!B114,"6",'Hitos de enfoque priorizado'!C114,"N/C")</f>
        <v>0</v>
      </c>
      <c r="N114" s="262">
        <f t="shared" si="3"/>
        <v>0</v>
      </c>
      <c r="O114" s="281"/>
      <c r="P114" s="75" t="str">
        <f>IF('Hitos de enfoque priorizado'!$B114=1,'Hitos de enfoque priorizado'!$F114,"")</f>
        <v/>
      </c>
      <c r="Q114" s="75" t="str">
        <f>IF('Hitos de enfoque priorizado'!$B114=2,'Hitos de enfoque priorizado'!$F114,"")</f>
        <v/>
      </c>
      <c r="R114" s="75" t="str">
        <f>IF('Hitos de enfoque priorizado'!$B114=3,'Hitos de enfoque priorizado'!$F114,"")</f>
        <v/>
      </c>
      <c r="S114" s="75">
        <f>IF('Hitos de enfoque priorizado'!$B114=4,'Hitos de enfoque priorizado'!$F114,"")</f>
        <v>0</v>
      </c>
      <c r="T114" s="75" t="str">
        <f>IF('Hitos de enfoque priorizado'!$B114=5,'Hitos de enfoque priorizado'!$F114,"")</f>
        <v/>
      </c>
      <c r="U114" s="76" t="str">
        <f>IF('Hitos de enfoque priorizado'!$B114=6,'Hitos de enfoque priorizado'!$F114,"")</f>
        <v/>
      </c>
      <c r="V114" s="77" t="str">
        <f>IF(AND('Hitos de enfoque priorizado'!C114="Sí",'Hitos de enfoque priorizado'!F114=""),"CORRECT",IF('Hitos de enfoque priorizado'!C114="No","CORRECT",IF('Hitos de enfoque priorizado'!B114=1,"ERROR 1","N/C")))</f>
        <v>N/C</v>
      </c>
      <c r="W114" s="77" t="str">
        <f>IF(AND('Hitos de enfoque priorizado'!C114="Sí",'Hitos de enfoque priorizado'!F114=""),"CORRECT",IF('Hitos de enfoque priorizado'!C114="No","CORRECT",IF('Hitos de enfoque priorizado'!B114=2,"ERROR 1","N/C")))</f>
        <v>N/C</v>
      </c>
      <c r="X114" s="77" t="str">
        <f>IF(AND('Hitos de enfoque priorizado'!C114="Sí",'Hitos de enfoque priorizado'!F114=""),"CORRECT",IF('Hitos de enfoque priorizado'!C114="No","CORRECT",IF('Hitos de enfoque priorizado'!B114=3,"ERROR 1","N/C")))</f>
        <v>N/C</v>
      </c>
      <c r="Y114" s="77" t="str">
        <f>IF(AND('Hitos de enfoque priorizado'!C114="Sí",'Hitos de enfoque priorizado'!F114=""),"CORRECT",IF('Hitos de enfoque priorizado'!C114="No","CORRECT",IF('Hitos de enfoque priorizado'!B114=4,"ERROR 1","N/C")))</f>
        <v>ERROR 1</v>
      </c>
      <c r="Z114" s="77" t="str">
        <f>IF(AND('Hitos de enfoque priorizado'!C114="Sí",'Hitos de enfoque priorizado'!F114=""),"CORRECT",IF('Hitos de enfoque priorizado'!C114="No","CORRECT",IF('Hitos de enfoque priorizado'!B114=5,"ERROR 1","N/C")))</f>
        <v>N/C</v>
      </c>
      <c r="AA114" s="77" t="str">
        <f>IF(AND('Hitos de enfoque priorizado'!C114="Sí",'Hitos de enfoque priorizado'!F114=""),"CORRECT",IF('Hitos de enfoque priorizado'!C114="No","CORRECT",IF('Hitos de enfoque priorizado'!B114=6,"ERROR 1","N/C")))</f>
        <v>N/C</v>
      </c>
      <c r="AB114" s="69" t="str">
        <f>IF(AND('Hitos de enfoque priorizado'!C114="No",'Hitos de enfoque priorizado'!F114=""),IF('Hitos de enfoque priorizado'!B114=1,"ERROR 2","N/C"),"CORRECT")</f>
        <v>CORRECT</v>
      </c>
      <c r="AC114" s="69" t="str">
        <f>IF(AND('Hitos de enfoque priorizado'!C114="No",'Hitos de enfoque priorizado'!F114=""),IF('Hitos de enfoque priorizado'!B114=2,"ERROR 2","N/C"),"CORRECT")</f>
        <v>CORRECT</v>
      </c>
      <c r="AD114" s="69" t="str">
        <f>IF(AND('Hitos de enfoque priorizado'!C114="No",'Hitos de enfoque priorizado'!F114=""),IF('Hitos de enfoque priorizado'!B114=3,"ERROR 2","N/C"),"CORRECT")</f>
        <v>CORRECT</v>
      </c>
      <c r="AE114" s="69" t="str">
        <f>IF(AND('Hitos de enfoque priorizado'!C114="No",'Hitos de enfoque priorizado'!F114=""),IF('Hitos de enfoque priorizado'!B114=4,"ERROR 2","N/C"),"CORRECT")</f>
        <v>CORRECT</v>
      </c>
      <c r="AF114" s="69" t="str">
        <f>IF(AND('Hitos de enfoque priorizado'!C114="No",'Hitos de enfoque priorizado'!F114=""),IF('Hitos de enfoque priorizado'!B114=5,"ERROR 2","N/C"),"CORRECT")</f>
        <v>CORRECT</v>
      </c>
      <c r="AG114" s="78" t="str">
        <f>IF(AND('Hitos de enfoque priorizado'!C114="No",'Hitos de enfoque priorizado'!F114=""),IF('Hitos de enfoque priorizado'!B114=6,"ERROR 2","N/C"),"CORRECT")</f>
        <v>CORRECT</v>
      </c>
    </row>
    <row r="115" spans="1:33">
      <c r="A115" s="85">
        <f>COUNTIFS('Hitos de enfoque priorizado'!B115,"1",'Hitos de enfoque priorizado'!C115,"Sí")</f>
        <v>0</v>
      </c>
      <c r="B115" s="90">
        <f>COUNTIFS('Hitos de enfoque priorizado'!B115,"2",'Hitos de enfoque priorizado'!C115,"Sí")</f>
        <v>0</v>
      </c>
      <c r="C115" s="86">
        <f>COUNTIFS('Hitos de enfoque priorizado'!B115,"3",'Hitos de enfoque priorizado'!C115,"Sí")</f>
        <v>0</v>
      </c>
      <c r="D115" s="87">
        <f>COUNTIFS('Hitos de enfoque priorizado'!B115,"4",'Hitos de enfoque priorizado'!C115,"Sí")</f>
        <v>0</v>
      </c>
      <c r="E115" s="88">
        <f>COUNTIFS('Hitos de enfoque priorizado'!B115,"5",'Hitos de enfoque priorizado'!C115,"Sí")</f>
        <v>0</v>
      </c>
      <c r="F115" s="89">
        <f>COUNTIFS('Hitos de enfoque priorizado'!B115,"6",'Hitos de enfoque priorizado'!C115,"Sí")</f>
        <v>0</v>
      </c>
      <c r="G115" s="276">
        <f t="shared" si="5"/>
        <v>0</v>
      </c>
      <c r="H115" s="172">
        <f>COUNTIFS('Hitos de enfoque priorizado'!B115,"1",'Hitos de enfoque priorizado'!C115,"N/C")</f>
        <v>0</v>
      </c>
      <c r="I115" s="172">
        <f>COUNTIFS('Hitos de enfoque priorizado'!B115,"2",'Hitos de enfoque priorizado'!C115,"N/C")</f>
        <v>0</v>
      </c>
      <c r="J115" s="172">
        <f>COUNTIFS('Hitos de enfoque priorizado'!B115,"3",'Hitos de enfoque priorizado'!C115,"N/C")</f>
        <v>0</v>
      </c>
      <c r="K115" s="172">
        <f>COUNTIFS('Hitos de enfoque priorizado'!B115,"4",'Hitos de enfoque priorizado'!C115,"N/C")</f>
        <v>0</v>
      </c>
      <c r="L115" s="172">
        <f>COUNTIFS('Hitos de enfoque priorizado'!B115,"5",'Hitos de enfoque priorizado'!C115,"N/C")</f>
        <v>0</v>
      </c>
      <c r="M115" s="172">
        <f>COUNTIFS('Hitos de enfoque priorizado'!B115,"6",'Hitos de enfoque priorizado'!C115,"N/C")</f>
        <v>0</v>
      </c>
      <c r="N115" s="262">
        <f t="shared" si="3"/>
        <v>0</v>
      </c>
      <c r="O115" s="281"/>
      <c r="P115" s="75" t="str">
        <f>IF('Hitos de enfoque priorizado'!$B115=1,'Hitos de enfoque priorizado'!$F115,"")</f>
        <v/>
      </c>
      <c r="Q115" s="75" t="str">
        <f>IF('Hitos de enfoque priorizado'!$B115=2,'Hitos de enfoque priorizado'!$F115,"")</f>
        <v/>
      </c>
      <c r="R115" s="75" t="str">
        <f>IF('Hitos de enfoque priorizado'!$B115=3,'Hitos de enfoque priorizado'!$F115,"")</f>
        <v/>
      </c>
      <c r="S115" s="75">
        <f>IF('Hitos de enfoque priorizado'!$B115=4,'Hitos de enfoque priorizado'!$F115,"")</f>
        <v>0</v>
      </c>
      <c r="T115" s="75" t="str">
        <f>IF('Hitos de enfoque priorizado'!$B115=5,'Hitos de enfoque priorizado'!$F115,"")</f>
        <v/>
      </c>
      <c r="U115" s="76" t="str">
        <f>IF('Hitos de enfoque priorizado'!$B115=6,'Hitos de enfoque priorizado'!$F115,"")</f>
        <v/>
      </c>
      <c r="V115" s="77" t="str">
        <f>IF(AND('Hitos de enfoque priorizado'!C115="Sí",'Hitos de enfoque priorizado'!F115=""),"CORRECT",IF('Hitos de enfoque priorizado'!C115="No","CORRECT",IF('Hitos de enfoque priorizado'!B115=1,"ERROR 1","N/C")))</f>
        <v>N/C</v>
      </c>
      <c r="W115" s="77" t="str">
        <f>IF(AND('Hitos de enfoque priorizado'!C115="Sí",'Hitos de enfoque priorizado'!F115=""),"CORRECT",IF('Hitos de enfoque priorizado'!C115="No","CORRECT",IF('Hitos de enfoque priorizado'!B115=2,"ERROR 1","N/C")))</f>
        <v>N/C</v>
      </c>
      <c r="X115" s="77" t="str">
        <f>IF(AND('Hitos de enfoque priorizado'!C115="Sí",'Hitos de enfoque priorizado'!F115=""),"CORRECT",IF('Hitos de enfoque priorizado'!C115="No","CORRECT",IF('Hitos de enfoque priorizado'!B115=3,"ERROR 1","N/C")))</f>
        <v>N/C</v>
      </c>
      <c r="Y115" s="77" t="str">
        <f>IF(AND('Hitos de enfoque priorizado'!C115="Sí",'Hitos de enfoque priorizado'!F115=""),"CORRECT",IF('Hitos de enfoque priorizado'!C115="No","CORRECT",IF('Hitos de enfoque priorizado'!B115=4,"ERROR 1","N/C")))</f>
        <v>ERROR 1</v>
      </c>
      <c r="Z115" s="77" t="str">
        <f>IF(AND('Hitos de enfoque priorizado'!C115="Sí",'Hitos de enfoque priorizado'!F115=""),"CORRECT",IF('Hitos de enfoque priorizado'!C115="No","CORRECT",IF('Hitos de enfoque priorizado'!B115=5,"ERROR 1","N/C")))</f>
        <v>N/C</v>
      </c>
      <c r="AA115" s="77" t="str">
        <f>IF(AND('Hitos de enfoque priorizado'!C115="Sí",'Hitos de enfoque priorizado'!F115=""),"CORRECT",IF('Hitos de enfoque priorizado'!C115="No","CORRECT",IF('Hitos de enfoque priorizado'!B115=6,"ERROR 1","N/C")))</f>
        <v>N/C</v>
      </c>
      <c r="AB115" s="69" t="str">
        <f>IF(AND('Hitos de enfoque priorizado'!C115="No",'Hitos de enfoque priorizado'!F115=""),IF('Hitos de enfoque priorizado'!B115=1,"ERROR 2","N/C"),"CORRECT")</f>
        <v>CORRECT</v>
      </c>
      <c r="AC115" s="69" t="str">
        <f>IF(AND('Hitos de enfoque priorizado'!C115="No",'Hitos de enfoque priorizado'!F115=""),IF('Hitos de enfoque priorizado'!B115=2,"ERROR 2","N/C"),"CORRECT")</f>
        <v>CORRECT</v>
      </c>
      <c r="AD115" s="69" t="str">
        <f>IF(AND('Hitos de enfoque priorizado'!C115="No",'Hitos de enfoque priorizado'!F115=""),IF('Hitos de enfoque priorizado'!B115=3,"ERROR 2","N/C"),"CORRECT")</f>
        <v>CORRECT</v>
      </c>
      <c r="AE115" s="69" t="str">
        <f>IF(AND('Hitos de enfoque priorizado'!C115="No",'Hitos de enfoque priorizado'!F115=""),IF('Hitos de enfoque priorizado'!B115=4,"ERROR 2","N/C"),"CORRECT")</f>
        <v>CORRECT</v>
      </c>
      <c r="AF115" s="69" t="str">
        <f>IF(AND('Hitos de enfoque priorizado'!C115="No",'Hitos de enfoque priorizado'!F115=""),IF('Hitos de enfoque priorizado'!B115=5,"ERROR 2","N/C"),"CORRECT")</f>
        <v>CORRECT</v>
      </c>
      <c r="AG115" s="78" t="str">
        <f>IF(AND('Hitos de enfoque priorizado'!C115="No",'Hitos de enfoque priorizado'!F115=""),IF('Hitos de enfoque priorizado'!B115=6,"ERROR 2","N/C"),"CORRECT")</f>
        <v>CORRECT</v>
      </c>
    </row>
    <row r="116" spans="1:33">
      <c r="A116" s="85">
        <f>COUNTIFS('Hitos de enfoque priorizado'!B116,"1",'Hitos de enfoque priorizado'!C116,"Sí")</f>
        <v>0</v>
      </c>
      <c r="B116" s="90">
        <f>COUNTIFS('Hitos de enfoque priorizado'!B116,"2",'Hitos de enfoque priorizado'!C116,"Sí")</f>
        <v>0</v>
      </c>
      <c r="C116" s="86">
        <f>COUNTIFS('Hitos de enfoque priorizado'!B116,"3",'Hitos de enfoque priorizado'!C116,"Sí")</f>
        <v>0</v>
      </c>
      <c r="D116" s="87">
        <f>COUNTIFS('Hitos de enfoque priorizado'!B116,"4",'Hitos de enfoque priorizado'!C116,"Sí")</f>
        <v>0</v>
      </c>
      <c r="E116" s="88">
        <f>COUNTIFS('Hitos de enfoque priorizado'!B116,"5",'Hitos de enfoque priorizado'!C116,"Sí")</f>
        <v>0</v>
      </c>
      <c r="F116" s="89">
        <f>COUNTIFS('Hitos de enfoque priorizado'!B116,"6",'Hitos de enfoque priorizado'!C116,"Sí")</f>
        <v>0</v>
      </c>
      <c r="G116" s="276">
        <f t="shared" si="5"/>
        <v>0</v>
      </c>
      <c r="H116" s="172">
        <f>COUNTIFS('Hitos de enfoque priorizado'!B116,"1",'Hitos de enfoque priorizado'!C116,"N/C")</f>
        <v>0</v>
      </c>
      <c r="I116" s="172">
        <f>COUNTIFS('Hitos de enfoque priorizado'!B116,"2",'Hitos de enfoque priorizado'!C116,"N/C")</f>
        <v>0</v>
      </c>
      <c r="J116" s="172">
        <f>COUNTIFS('Hitos de enfoque priorizado'!B116,"3",'Hitos de enfoque priorizado'!C116,"N/C")</f>
        <v>0</v>
      </c>
      <c r="K116" s="172">
        <f>COUNTIFS('Hitos de enfoque priorizado'!B116,"4",'Hitos de enfoque priorizado'!C116,"N/C")</f>
        <v>0</v>
      </c>
      <c r="L116" s="172">
        <f>COUNTIFS('Hitos de enfoque priorizado'!B116,"5",'Hitos de enfoque priorizado'!C116,"N/C")</f>
        <v>0</v>
      </c>
      <c r="M116" s="172">
        <f>COUNTIFS('Hitos de enfoque priorizado'!B116,"6",'Hitos de enfoque priorizado'!C116,"N/C")</f>
        <v>0</v>
      </c>
      <c r="N116" s="262">
        <f t="shared" si="3"/>
        <v>0</v>
      </c>
      <c r="O116" s="281"/>
      <c r="P116" s="75" t="str">
        <f>IF('Hitos de enfoque priorizado'!$B116=1,'Hitos de enfoque priorizado'!$F116,"")</f>
        <v/>
      </c>
      <c r="Q116" s="75" t="str">
        <f>IF('Hitos de enfoque priorizado'!$B116=2,'Hitos de enfoque priorizado'!$F116,"")</f>
        <v/>
      </c>
      <c r="R116" s="75" t="str">
        <f>IF('Hitos de enfoque priorizado'!$B116=3,'Hitos de enfoque priorizado'!$F116,"")</f>
        <v/>
      </c>
      <c r="S116" s="75">
        <f>IF('Hitos de enfoque priorizado'!$B116=4,'Hitos de enfoque priorizado'!$F116,"")</f>
        <v>0</v>
      </c>
      <c r="T116" s="75" t="str">
        <f>IF('Hitos de enfoque priorizado'!$B116=5,'Hitos de enfoque priorizado'!$F116,"")</f>
        <v/>
      </c>
      <c r="U116" s="76" t="str">
        <f>IF('Hitos de enfoque priorizado'!$B116=6,'Hitos de enfoque priorizado'!$F116,"")</f>
        <v/>
      </c>
      <c r="V116" s="77" t="str">
        <f>IF(AND('Hitos de enfoque priorizado'!C116="Sí",'Hitos de enfoque priorizado'!F116=""),"CORRECT",IF('Hitos de enfoque priorizado'!C116="No","CORRECT",IF('Hitos de enfoque priorizado'!B116=1,"ERROR 1","N/C")))</f>
        <v>N/C</v>
      </c>
      <c r="W116" s="77" t="str">
        <f>IF(AND('Hitos de enfoque priorizado'!C116="Sí",'Hitos de enfoque priorizado'!F116=""),"CORRECT",IF('Hitos de enfoque priorizado'!C116="No","CORRECT",IF('Hitos de enfoque priorizado'!B116=2,"ERROR 1","N/C")))</f>
        <v>N/C</v>
      </c>
      <c r="X116" s="77" t="str">
        <f>IF(AND('Hitos de enfoque priorizado'!C116="Sí",'Hitos de enfoque priorizado'!F116=""),"CORRECT",IF('Hitos de enfoque priorizado'!C116="No","CORRECT",IF('Hitos de enfoque priorizado'!B116=3,"ERROR 1","N/C")))</f>
        <v>N/C</v>
      </c>
      <c r="Y116" s="77" t="str">
        <f>IF(AND('Hitos de enfoque priorizado'!C116="Sí",'Hitos de enfoque priorizado'!F116=""),"CORRECT",IF('Hitos de enfoque priorizado'!C116="No","CORRECT",IF('Hitos de enfoque priorizado'!B116=4,"ERROR 1","N/C")))</f>
        <v>ERROR 1</v>
      </c>
      <c r="Z116" s="77" t="str">
        <f>IF(AND('Hitos de enfoque priorizado'!C116="Sí",'Hitos de enfoque priorizado'!F116=""),"CORRECT",IF('Hitos de enfoque priorizado'!C116="No","CORRECT",IF('Hitos de enfoque priorizado'!B116=5,"ERROR 1","N/C")))</f>
        <v>N/C</v>
      </c>
      <c r="AA116" s="77" t="str">
        <f>IF(AND('Hitos de enfoque priorizado'!C116="Sí",'Hitos de enfoque priorizado'!F116=""),"CORRECT",IF('Hitos de enfoque priorizado'!C116="No","CORRECT",IF('Hitos de enfoque priorizado'!B116=6,"ERROR 1","N/C")))</f>
        <v>N/C</v>
      </c>
      <c r="AB116" s="69" t="str">
        <f>IF(AND('Hitos de enfoque priorizado'!C116="No",'Hitos de enfoque priorizado'!F116=""),IF('Hitos de enfoque priorizado'!B116=1,"ERROR 2","N/C"),"CORRECT")</f>
        <v>CORRECT</v>
      </c>
      <c r="AC116" s="69" t="str">
        <f>IF(AND('Hitos de enfoque priorizado'!C116="No",'Hitos de enfoque priorizado'!F116=""),IF('Hitos de enfoque priorizado'!B116=2,"ERROR 2","N/C"),"CORRECT")</f>
        <v>CORRECT</v>
      </c>
      <c r="AD116" s="69" t="str">
        <f>IF(AND('Hitos de enfoque priorizado'!C116="No",'Hitos de enfoque priorizado'!F116=""),IF('Hitos de enfoque priorizado'!B116=3,"ERROR 2","N/C"),"CORRECT")</f>
        <v>CORRECT</v>
      </c>
      <c r="AE116" s="69" t="str">
        <f>IF(AND('Hitos de enfoque priorizado'!C116="No",'Hitos de enfoque priorizado'!F116=""),IF('Hitos de enfoque priorizado'!B116=4,"ERROR 2","N/C"),"CORRECT")</f>
        <v>CORRECT</v>
      </c>
      <c r="AF116" s="69" t="str">
        <f>IF(AND('Hitos de enfoque priorizado'!C116="No",'Hitos de enfoque priorizado'!F116=""),IF('Hitos de enfoque priorizado'!B116=5,"ERROR 2","N/C"),"CORRECT")</f>
        <v>CORRECT</v>
      </c>
      <c r="AG116" s="78" t="str">
        <f>IF(AND('Hitos de enfoque priorizado'!C116="No",'Hitos de enfoque priorizado'!F116=""),IF('Hitos de enfoque priorizado'!B116=6,"ERROR 2","N/C"),"CORRECT")</f>
        <v>CORRECT</v>
      </c>
    </row>
    <row r="117" spans="1:33">
      <c r="A117" s="85">
        <f>COUNTIFS('Hitos de enfoque priorizado'!B117,"1",'Hitos de enfoque priorizado'!C117,"Sí")</f>
        <v>0</v>
      </c>
      <c r="B117" s="90">
        <f>COUNTIFS('Hitos de enfoque priorizado'!B117,"2",'Hitos de enfoque priorizado'!C117,"Sí")</f>
        <v>0</v>
      </c>
      <c r="C117" s="86">
        <f>COUNTIFS('Hitos de enfoque priorizado'!B117,"3",'Hitos de enfoque priorizado'!C117,"Sí")</f>
        <v>0</v>
      </c>
      <c r="D117" s="87">
        <f>COUNTIFS('Hitos de enfoque priorizado'!B117,"4",'Hitos de enfoque priorizado'!C117,"Sí")</f>
        <v>0</v>
      </c>
      <c r="E117" s="88">
        <f>COUNTIFS('Hitos de enfoque priorizado'!B117,"5",'Hitos de enfoque priorizado'!C117,"Sí")</f>
        <v>0</v>
      </c>
      <c r="F117" s="89">
        <f>COUNTIFS('Hitos de enfoque priorizado'!B117,"6",'Hitos de enfoque priorizado'!C117,"Sí")</f>
        <v>0</v>
      </c>
      <c r="G117" s="276">
        <f t="shared" si="5"/>
        <v>0</v>
      </c>
      <c r="H117" s="172">
        <f>COUNTIFS('Hitos de enfoque priorizado'!B117,"1",'Hitos de enfoque priorizado'!C117,"N/C")</f>
        <v>0</v>
      </c>
      <c r="I117" s="172">
        <f>COUNTIFS('Hitos de enfoque priorizado'!B117,"2",'Hitos de enfoque priorizado'!C117,"N/C")</f>
        <v>0</v>
      </c>
      <c r="J117" s="172">
        <f>COUNTIFS('Hitos de enfoque priorizado'!B117,"3",'Hitos de enfoque priorizado'!C117,"N/C")</f>
        <v>0</v>
      </c>
      <c r="K117" s="172">
        <f>COUNTIFS('Hitos de enfoque priorizado'!B117,"4",'Hitos de enfoque priorizado'!C117,"N/C")</f>
        <v>0</v>
      </c>
      <c r="L117" s="172">
        <f>COUNTIFS('Hitos de enfoque priorizado'!B117,"5",'Hitos de enfoque priorizado'!C117,"N/C")</f>
        <v>0</v>
      </c>
      <c r="M117" s="172">
        <f>COUNTIFS('Hitos de enfoque priorizado'!B117,"6",'Hitos de enfoque priorizado'!C117,"N/C")</f>
        <v>0</v>
      </c>
      <c r="N117" s="262">
        <f t="shared" si="3"/>
        <v>0</v>
      </c>
      <c r="O117" s="281"/>
      <c r="P117" s="75" t="str">
        <f>IF('Hitos de enfoque priorizado'!$B117=1,'Hitos de enfoque priorizado'!$F117,"")</f>
        <v/>
      </c>
      <c r="Q117" s="75" t="str">
        <f>IF('Hitos de enfoque priorizado'!$B117=2,'Hitos de enfoque priorizado'!$F117,"")</f>
        <v/>
      </c>
      <c r="R117" s="75" t="str">
        <f>IF('Hitos de enfoque priorizado'!$B117=3,'Hitos de enfoque priorizado'!$F117,"")</f>
        <v/>
      </c>
      <c r="S117" s="75">
        <f>IF('Hitos de enfoque priorizado'!$B117=4,'Hitos de enfoque priorizado'!$F117,"")</f>
        <v>0</v>
      </c>
      <c r="T117" s="75" t="str">
        <f>IF('Hitos de enfoque priorizado'!$B117=5,'Hitos de enfoque priorizado'!$F117,"")</f>
        <v/>
      </c>
      <c r="U117" s="76" t="str">
        <f>IF('Hitos de enfoque priorizado'!$B117=6,'Hitos de enfoque priorizado'!$F117,"")</f>
        <v/>
      </c>
      <c r="V117" s="77" t="str">
        <f>IF(AND('Hitos de enfoque priorizado'!C117="Sí",'Hitos de enfoque priorizado'!F117=""),"CORRECT",IF('Hitos de enfoque priorizado'!C117="No","CORRECT",IF('Hitos de enfoque priorizado'!B117=1,"ERROR 1","N/C")))</f>
        <v>N/C</v>
      </c>
      <c r="W117" s="77" t="str">
        <f>IF(AND('Hitos de enfoque priorizado'!C117="Sí",'Hitos de enfoque priorizado'!F117=""),"CORRECT",IF('Hitos de enfoque priorizado'!C117="No","CORRECT",IF('Hitos de enfoque priorizado'!B117=2,"ERROR 1","N/C")))</f>
        <v>N/C</v>
      </c>
      <c r="X117" s="77" t="str">
        <f>IF(AND('Hitos de enfoque priorizado'!C117="Sí",'Hitos de enfoque priorizado'!F117=""),"CORRECT",IF('Hitos de enfoque priorizado'!C117="No","CORRECT",IF('Hitos de enfoque priorizado'!B117=3,"ERROR 1","N/C")))</f>
        <v>N/C</v>
      </c>
      <c r="Y117" s="77" t="str">
        <f>IF(AND('Hitos de enfoque priorizado'!C117="Sí",'Hitos de enfoque priorizado'!F117=""),"CORRECT",IF('Hitos de enfoque priorizado'!C117="No","CORRECT",IF('Hitos de enfoque priorizado'!B117=4,"ERROR 1","N/C")))</f>
        <v>ERROR 1</v>
      </c>
      <c r="Z117" s="77" t="str">
        <f>IF(AND('Hitos de enfoque priorizado'!C117="Sí",'Hitos de enfoque priorizado'!F117=""),"CORRECT",IF('Hitos de enfoque priorizado'!C117="No","CORRECT",IF('Hitos de enfoque priorizado'!B117=5,"ERROR 1","N/C")))</f>
        <v>N/C</v>
      </c>
      <c r="AA117" s="77" t="str">
        <f>IF(AND('Hitos de enfoque priorizado'!C117="Sí",'Hitos de enfoque priorizado'!F117=""),"CORRECT",IF('Hitos de enfoque priorizado'!C117="No","CORRECT",IF('Hitos de enfoque priorizado'!B117=6,"ERROR 1","N/C")))</f>
        <v>N/C</v>
      </c>
      <c r="AB117" s="69" t="str">
        <f>IF(AND('Hitos de enfoque priorizado'!C117="No",'Hitos de enfoque priorizado'!F117=""),IF('Hitos de enfoque priorizado'!B117=1,"ERROR 2","N/C"),"CORRECT")</f>
        <v>CORRECT</v>
      </c>
      <c r="AC117" s="69" t="str">
        <f>IF(AND('Hitos de enfoque priorizado'!C117="No",'Hitos de enfoque priorizado'!F117=""),IF('Hitos de enfoque priorizado'!B117=2,"ERROR 2","N/C"),"CORRECT")</f>
        <v>CORRECT</v>
      </c>
      <c r="AD117" s="69" t="str">
        <f>IF(AND('Hitos de enfoque priorizado'!C117="No",'Hitos de enfoque priorizado'!F117=""),IF('Hitos de enfoque priorizado'!B117=3,"ERROR 2","N/C"),"CORRECT")</f>
        <v>CORRECT</v>
      </c>
      <c r="AE117" s="69" t="str">
        <f>IF(AND('Hitos de enfoque priorizado'!C117="No",'Hitos de enfoque priorizado'!F117=""),IF('Hitos de enfoque priorizado'!B117=4,"ERROR 2","N/C"),"CORRECT")</f>
        <v>CORRECT</v>
      </c>
      <c r="AF117" s="69" t="str">
        <f>IF(AND('Hitos de enfoque priorizado'!C117="No",'Hitos de enfoque priorizado'!F117=""),IF('Hitos de enfoque priorizado'!B117=5,"ERROR 2","N/C"),"CORRECT")</f>
        <v>CORRECT</v>
      </c>
      <c r="AG117" s="78" t="str">
        <f>IF(AND('Hitos de enfoque priorizado'!C117="No",'Hitos de enfoque priorizado'!F117=""),IF('Hitos de enfoque priorizado'!B117=6,"ERROR 2","N/C"),"CORRECT")</f>
        <v>CORRECT</v>
      </c>
    </row>
    <row r="118" spans="1:33">
      <c r="A118" s="85">
        <f>COUNTIFS('Hitos de enfoque priorizado'!B118,"1",'Hitos de enfoque priorizado'!C118,"Sí")</f>
        <v>0</v>
      </c>
      <c r="B118" s="90">
        <f>COUNTIFS('Hitos de enfoque priorizado'!B118,"2",'Hitos de enfoque priorizado'!C118,"Sí")</f>
        <v>0</v>
      </c>
      <c r="C118" s="86">
        <f>COUNTIFS('Hitos de enfoque priorizado'!B118,"3",'Hitos de enfoque priorizado'!C118,"Sí")</f>
        <v>0</v>
      </c>
      <c r="D118" s="87">
        <f>COUNTIFS('Hitos de enfoque priorizado'!B118,"4",'Hitos de enfoque priorizado'!C118,"Sí")</f>
        <v>0</v>
      </c>
      <c r="E118" s="88">
        <f>COUNTIFS('Hitos de enfoque priorizado'!B118,"5",'Hitos de enfoque priorizado'!C118,"Sí")</f>
        <v>0</v>
      </c>
      <c r="F118" s="89">
        <f>COUNTIFS('Hitos de enfoque priorizado'!B118,"6",'Hitos de enfoque priorizado'!C118,"Sí")</f>
        <v>0</v>
      </c>
      <c r="G118" s="276">
        <f t="shared" si="5"/>
        <v>0</v>
      </c>
      <c r="H118" s="172">
        <f>COUNTIFS('Hitos de enfoque priorizado'!B118,"1",'Hitos de enfoque priorizado'!C118,"N/C")</f>
        <v>0</v>
      </c>
      <c r="I118" s="172">
        <f>COUNTIFS('Hitos de enfoque priorizado'!B118,"2",'Hitos de enfoque priorizado'!C118,"N/C")</f>
        <v>0</v>
      </c>
      <c r="J118" s="172">
        <f>COUNTIFS('Hitos de enfoque priorizado'!B118,"3",'Hitos de enfoque priorizado'!C118,"N/C")</f>
        <v>0</v>
      </c>
      <c r="K118" s="172">
        <f>COUNTIFS('Hitos de enfoque priorizado'!B118,"4",'Hitos de enfoque priorizado'!C118,"N/C")</f>
        <v>0</v>
      </c>
      <c r="L118" s="172">
        <f>COUNTIFS('Hitos de enfoque priorizado'!B118,"5",'Hitos de enfoque priorizado'!C118,"N/C")</f>
        <v>0</v>
      </c>
      <c r="M118" s="172">
        <f>COUNTIFS('Hitos de enfoque priorizado'!B118,"6",'Hitos de enfoque priorizado'!C118,"N/C")</f>
        <v>0</v>
      </c>
      <c r="N118" s="262">
        <f t="shared" si="3"/>
        <v>0</v>
      </c>
      <c r="O118" s="281"/>
      <c r="P118" s="75" t="str">
        <f>IF('Hitos de enfoque priorizado'!$B118=1,'Hitos de enfoque priorizado'!$F118,"")</f>
        <v/>
      </c>
      <c r="Q118" s="75" t="str">
        <f>IF('Hitos de enfoque priorizado'!$B118=2,'Hitos de enfoque priorizado'!$F118,"")</f>
        <v/>
      </c>
      <c r="R118" s="75" t="str">
        <f>IF('Hitos de enfoque priorizado'!$B118=3,'Hitos de enfoque priorizado'!$F118,"")</f>
        <v/>
      </c>
      <c r="S118" s="75" t="str">
        <f>IF('Hitos de enfoque priorizado'!$B118=4,'Hitos de enfoque priorizado'!$F118,"")</f>
        <v/>
      </c>
      <c r="T118" s="75" t="str">
        <f>IF('Hitos de enfoque priorizado'!$B118=5,'Hitos de enfoque priorizado'!$F118,"")</f>
        <v/>
      </c>
      <c r="U118" s="76" t="str">
        <f>IF('Hitos de enfoque priorizado'!$B118=6,'Hitos de enfoque priorizado'!$F118,"")</f>
        <v/>
      </c>
      <c r="V118" s="77" t="str">
        <f>IF(AND('Hitos de enfoque priorizado'!C118="Sí",'Hitos de enfoque priorizado'!F118=""),"CORRECT",IF('Hitos de enfoque priorizado'!C118="No","CORRECT",IF('Hitos de enfoque priorizado'!B118=1,"ERROR 1","N/C")))</f>
        <v>N/C</v>
      </c>
      <c r="W118" s="77" t="str">
        <f>IF(AND('Hitos de enfoque priorizado'!C118="Sí",'Hitos de enfoque priorizado'!F118=""),"CORRECT",IF('Hitos de enfoque priorizado'!C118="No","CORRECT",IF('Hitos de enfoque priorizado'!B118=2,"ERROR 1","N/C")))</f>
        <v>N/C</v>
      </c>
      <c r="X118" s="77" t="str">
        <f>IF(AND('Hitos de enfoque priorizado'!C118="Sí",'Hitos de enfoque priorizado'!F118=""),"CORRECT",IF('Hitos de enfoque priorizado'!C118="No","CORRECT",IF('Hitos de enfoque priorizado'!B118=3,"ERROR 1","N/C")))</f>
        <v>N/C</v>
      </c>
      <c r="Y118" s="77" t="str">
        <f>IF(AND('Hitos de enfoque priorizado'!C118="Sí",'Hitos de enfoque priorizado'!F118=""),"CORRECT",IF('Hitos de enfoque priorizado'!C118="No","CORRECT",IF('Hitos de enfoque priorizado'!B118=4,"ERROR 1","N/C")))</f>
        <v>N/C</v>
      </c>
      <c r="Z118" s="77" t="str">
        <f>IF(AND('Hitos de enfoque priorizado'!C118="Sí",'Hitos de enfoque priorizado'!F118=""),"CORRECT",IF('Hitos de enfoque priorizado'!C118="No","CORRECT",IF('Hitos de enfoque priorizado'!B118=5,"ERROR 1","N/C")))</f>
        <v>N/C</v>
      </c>
      <c r="AA118" s="77" t="str">
        <f>IF(AND('Hitos de enfoque priorizado'!C118="Sí",'Hitos de enfoque priorizado'!F118=""),"CORRECT",IF('Hitos de enfoque priorizado'!C118="No","CORRECT",IF('Hitos de enfoque priorizado'!B118=6,"ERROR 1","N/C")))</f>
        <v>N/C</v>
      </c>
      <c r="AB118" s="69" t="str">
        <f>IF(AND('Hitos de enfoque priorizado'!C118="No",'Hitos de enfoque priorizado'!F118=""),IF('Hitos de enfoque priorizado'!B118=1,"ERROR 2","N/C"),"CORRECT")</f>
        <v>CORRECT</v>
      </c>
      <c r="AC118" s="69" t="str">
        <f>IF(AND('Hitos de enfoque priorizado'!C118="No",'Hitos de enfoque priorizado'!F118=""),IF('Hitos de enfoque priorizado'!B118=2,"ERROR 2","N/C"),"CORRECT")</f>
        <v>CORRECT</v>
      </c>
      <c r="AD118" s="69" t="str">
        <f>IF(AND('Hitos de enfoque priorizado'!C118="No",'Hitos de enfoque priorizado'!F118=""),IF('Hitos de enfoque priorizado'!B118=3,"ERROR 2","N/C"),"CORRECT")</f>
        <v>CORRECT</v>
      </c>
      <c r="AE118" s="69" t="str">
        <f>IF(AND('Hitos de enfoque priorizado'!C118="No",'Hitos de enfoque priorizado'!F118=""),IF('Hitos de enfoque priorizado'!B118=4,"ERROR 2","N/C"),"CORRECT")</f>
        <v>CORRECT</v>
      </c>
      <c r="AF118" s="69" t="str">
        <f>IF(AND('Hitos de enfoque priorizado'!C118="No",'Hitos de enfoque priorizado'!F118=""),IF('Hitos de enfoque priorizado'!B118=5,"ERROR 2","N/C"),"CORRECT")</f>
        <v>CORRECT</v>
      </c>
      <c r="AG118" s="78" t="str">
        <f>IF(AND('Hitos de enfoque priorizado'!C118="No",'Hitos de enfoque priorizado'!F118=""),IF('Hitos de enfoque priorizado'!B118=6,"ERROR 2","N/C"),"CORRECT")</f>
        <v>CORRECT</v>
      </c>
    </row>
    <row r="119" spans="1:33">
      <c r="A119" s="85">
        <f>COUNTIFS('Hitos de enfoque priorizado'!B119,"1",'Hitos de enfoque priorizado'!C119,"Sí")</f>
        <v>0</v>
      </c>
      <c r="B119" s="90">
        <f>COUNTIFS('Hitos de enfoque priorizado'!B119,"2",'Hitos de enfoque priorizado'!C119,"Sí")</f>
        <v>0</v>
      </c>
      <c r="C119" s="86">
        <f>COUNTIFS('Hitos de enfoque priorizado'!B119,"3",'Hitos de enfoque priorizado'!C119,"Sí")</f>
        <v>0</v>
      </c>
      <c r="D119" s="87">
        <f>COUNTIFS('Hitos de enfoque priorizado'!B119,"4",'Hitos de enfoque priorizado'!C119,"Sí")</f>
        <v>0</v>
      </c>
      <c r="E119" s="88">
        <f>COUNTIFS('Hitos de enfoque priorizado'!B119,"5",'Hitos de enfoque priorizado'!C119,"Sí")</f>
        <v>0</v>
      </c>
      <c r="F119" s="89">
        <f>COUNTIFS('Hitos de enfoque priorizado'!B119,"6",'Hitos de enfoque priorizado'!C119,"Sí")</f>
        <v>0</v>
      </c>
      <c r="G119" s="276">
        <f t="shared" si="5"/>
        <v>0</v>
      </c>
      <c r="H119" s="172">
        <f>COUNTIFS('Hitos de enfoque priorizado'!B119,"1",'Hitos de enfoque priorizado'!C119,"N/C")</f>
        <v>0</v>
      </c>
      <c r="I119" s="172">
        <f>COUNTIFS('Hitos de enfoque priorizado'!B119,"2",'Hitos de enfoque priorizado'!C119,"N/C")</f>
        <v>0</v>
      </c>
      <c r="J119" s="172">
        <f>COUNTIFS('Hitos de enfoque priorizado'!B119,"3",'Hitos de enfoque priorizado'!C119,"N/C")</f>
        <v>0</v>
      </c>
      <c r="K119" s="172">
        <f>COUNTIFS('Hitos de enfoque priorizado'!B119,"4",'Hitos de enfoque priorizado'!C119,"N/C")</f>
        <v>0</v>
      </c>
      <c r="L119" s="172">
        <f>COUNTIFS('Hitos de enfoque priorizado'!B119,"5",'Hitos de enfoque priorizado'!C119,"N/C")</f>
        <v>0</v>
      </c>
      <c r="M119" s="172">
        <f>COUNTIFS('Hitos de enfoque priorizado'!B119,"6",'Hitos de enfoque priorizado'!C119,"N/C")</f>
        <v>0</v>
      </c>
      <c r="N119" s="262">
        <f t="shared" si="3"/>
        <v>0</v>
      </c>
      <c r="O119" s="281"/>
      <c r="P119" s="75" t="str">
        <f>IF('Hitos de enfoque priorizado'!$B119=1,'Hitos de enfoque priorizado'!$F119,"")</f>
        <v/>
      </c>
      <c r="Q119" s="75" t="str">
        <f>IF('Hitos de enfoque priorizado'!$B119=2,'Hitos de enfoque priorizado'!$F119,"")</f>
        <v/>
      </c>
      <c r="R119" s="75" t="str">
        <f>IF('Hitos de enfoque priorizado'!$B119=3,'Hitos de enfoque priorizado'!$F119,"")</f>
        <v/>
      </c>
      <c r="S119" s="75" t="str">
        <f>IF('Hitos de enfoque priorizado'!$B119=4,'Hitos de enfoque priorizado'!$F119,"")</f>
        <v/>
      </c>
      <c r="T119" s="75" t="str">
        <f>IF('Hitos de enfoque priorizado'!$B119=5,'Hitos de enfoque priorizado'!$F119,"")</f>
        <v/>
      </c>
      <c r="U119" s="76" t="str">
        <f>IF('Hitos de enfoque priorizado'!$B119=6,'Hitos de enfoque priorizado'!$F119,"")</f>
        <v/>
      </c>
      <c r="V119" s="77" t="str">
        <f>IF(AND('Hitos de enfoque priorizado'!C119="Sí",'Hitos de enfoque priorizado'!F119=""),"CORRECT",IF('Hitos de enfoque priorizado'!C119="No","CORRECT",IF('Hitos de enfoque priorizado'!B119=1,"ERROR 1","N/C")))</f>
        <v>N/C</v>
      </c>
      <c r="W119" s="77" t="str">
        <f>IF(AND('Hitos de enfoque priorizado'!C119="Sí",'Hitos de enfoque priorizado'!F119=""),"CORRECT",IF('Hitos de enfoque priorizado'!C119="No","CORRECT",IF('Hitos de enfoque priorizado'!B119=2,"ERROR 1","N/C")))</f>
        <v>N/C</v>
      </c>
      <c r="X119" s="77" t="str">
        <f>IF(AND('Hitos de enfoque priorizado'!C119="Sí",'Hitos de enfoque priorizado'!F119=""),"CORRECT",IF('Hitos de enfoque priorizado'!C119="No","CORRECT",IF('Hitos de enfoque priorizado'!B119=3,"ERROR 1","N/C")))</f>
        <v>N/C</v>
      </c>
      <c r="Y119" s="77" t="str">
        <f>IF(AND('Hitos de enfoque priorizado'!C119="Sí",'Hitos de enfoque priorizado'!F119=""),"CORRECT",IF('Hitos de enfoque priorizado'!C119="No","CORRECT",IF('Hitos de enfoque priorizado'!B119=4,"ERROR 1","N/C")))</f>
        <v>N/C</v>
      </c>
      <c r="Z119" s="77" t="str">
        <f>IF(AND('Hitos de enfoque priorizado'!C119="Sí",'Hitos de enfoque priorizado'!F119=""),"CORRECT",IF('Hitos de enfoque priorizado'!C119="No","CORRECT",IF('Hitos de enfoque priorizado'!B119=5,"ERROR 1","N/C")))</f>
        <v>N/C</v>
      </c>
      <c r="AA119" s="77" t="str">
        <f>IF(AND('Hitos de enfoque priorizado'!C119="Sí",'Hitos de enfoque priorizado'!F119=""),"CORRECT",IF('Hitos de enfoque priorizado'!C119="No","CORRECT",IF('Hitos de enfoque priorizado'!B119=6,"ERROR 1","N/C")))</f>
        <v>N/C</v>
      </c>
      <c r="AB119" s="69" t="str">
        <f>IF(AND('Hitos de enfoque priorizado'!C119="No",'Hitos de enfoque priorizado'!F119=""),IF('Hitos de enfoque priorizado'!B119=1,"ERROR 2","N/C"),"CORRECT")</f>
        <v>CORRECT</v>
      </c>
      <c r="AC119" s="69" t="str">
        <f>IF(AND('Hitos de enfoque priorizado'!C119="No",'Hitos de enfoque priorizado'!F119=""),IF('Hitos de enfoque priorizado'!B119=2,"ERROR 2","N/C"),"CORRECT")</f>
        <v>CORRECT</v>
      </c>
      <c r="AD119" s="69" t="str">
        <f>IF(AND('Hitos de enfoque priorizado'!C119="No",'Hitos de enfoque priorizado'!F119=""),IF('Hitos de enfoque priorizado'!B119=3,"ERROR 2","N/C"),"CORRECT")</f>
        <v>CORRECT</v>
      </c>
      <c r="AE119" s="69" t="str">
        <f>IF(AND('Hitos de enfoque priorizado'!C119="No",'Hitos de enfoque priorizado'!F119=""),IF('Hitos de enfoque priorizado'!B119=4,"ERROR 2","N/C"),"CORRECT")</f>
        <v>CORRECT</v>
      </c>
      <c r="AF119" s="69" t="str">
        <f>IF(AND('Hitos de enfoque priorizado'!C119="No",'Hitos de enfoque priorizado'!F119=""),IF('Hitos de enfoque priorizado'!B119=5,"ERROR 2","N/C"),"CORRECT")</f>
        <v>CORRECT</v>
      </c>
      <c r="AG119" s="78" t="str">
        <f>IF(AND('Hitos de enfoque priorizado'!C119="No",'Hitos de enfoque priorizado'!F119=""),IF('Hitos de enfoque priorizado'!B119=6,"ERROR 2","N/C"),"CORRECT")</f>
        <v>CORRECT</v>
      </c>
    </row>
    <row r="120" spans="1:33">
      <c r="A120" s="85">
        <f>COUNTIFS('Hitos de enfoque priorizado'!B120,"1",'Hitos de enfoque priorizado'!C120,"Sí")</f>
        <v>0</v>
      </c>
      <c r="B120" s="90">
        <f>COUNTIFS('Hitos de enfoque priorizado'!B120,"2",'Hitos de enfoque priorizado'!C120,"Sí")</f>
        <v>0</v>
      </c>
      <c r="C120" s="86">
        <f>COUNTIFS('Hitos de enfoque priorizado'!B120,"3",'Hitos de enfoque priorizado'!C120,"Sí")</f>
        <v>0</v>
      </c>
      <c r="D120" s="87">
        <f>COUNTIFS('Hitos de enfoque priorizado'!B120,"4",'Hitos de enfoque priorizado'!C120,"Sí")</f>
        <v>0</v>
      </c>
      <c r="E120" s="88">
        <f>COUNTIFS('Hitos de enfoque priorizado'!B120,"5",'Hitos de enfoque priorizado'!C120,"Sí")</f>
        <v>0</v>
      </c>
      <c r="F120" s="89">
        <f>COUNTIFS('Hitos de enfoque priorizado'!B120,"6",'Hitos de enfoque priorizado'!C120,"Sí")</f>
        <v>0</v>
      </c>
      <c r="G120" s="276">
        <f t="shared" si="5"/>
        <v>0</v>
      </c>
      <c r="H120" s="172">
        <f>COUNTIFS('Hitos de enfoque priorizado'!B120,"1",'Hitos de enfoque priorizado'!C120,"N/C")</f>
        <v>0</v>
      </c>
      <c r="I120" s="172">
        <f>COUNTIFS('Hitos de enfoque priorizado'!B120,"2",'Hitos de enfoque priorizado'!C120,"N/C")</f>
        <v>0</v>
      </c>
      <c r="J120" s="172">
        <f>COUNTIFS('Hitos de enfoque priorizado'!B120,"3",'Hitos de enfoque priorizado'!C120,"N/C")</f>
        <v>0</v>
      </c>
      <c r="K120" s="172">
        <f>COUNTIFS('Hitos de enfoque priorizado'!B120,"4",'Hitos de enfoque priorizado'!C120,"N/C")</f>
        <v>0</v>
      </c>
      <c r="L120" s="172">
        <f>COUNTIFS('Hitos de enfoque priorizado'!B120,"5",'Hitos de enfoque priorizado'!C120,"N/C")</f>
        <v>0</v>
      </c>
      <c r="M120" s="172">
        <f>COUNTIFS('Hitos de enfoque priorizado'!B120,"6",'Hitos de enfoque priorizado'!C120,"N/C")</f>
        <v>0</v>
      </c>
      <c r="N120" s="262">
        <f t="shared" si="3"/>
        <v>0</v>
      </c>
      <c r="O120" s="281"/>
      <c r="P120" s="75" t="str">
        <f>IF('Hitos de enfoque priorizado'!$B120=1,'Hitos de enfoque priorizado'!$F120,"")</f>
        <v/>
      </c>
      <c r="Q120" s="75">
        <f>IF('Hitos de enfoque priorizado'!$B120=2,'Hitos de enfoque priorizado'!$F120,"")</f>
        <v>0</v>
      </c>
      <c r="R120" s="75" t="str">
        <f>IF('Hitos de enfoque priorizado'!$B120=3,'Hitos de enfoque priorizado'!$F120,"")</f>
        <v/>
      </c>
      <c r="S120" s="75" t="str">
        <f>IF('Hitos de enfoque priorizado'!$B120=4,'Hitos de enfoque priorizado'!$F120,"")</f>
        <v/>
      </c>
      <c r="T120" s="75" t="str">
        <f>IF('Hitos de enfoque priorizado'!$B120=5,'Hitos de enfoque priorizado'!$F120,"")</f>
        <v/>
      </c>
      <c r="U120" s="76" t="str">
        <f>IF('Hitos de enfoque priorizado'!$B120=6,'Hitos de enfoque priorizado'!$F120,"")</f>
        <v/>
      </c>
      <c r="V120" s="77" t="str">
        <f>IF(AND('Hitos de enfoque priorizado'!C120="Sí",'Hitos de enfoque priorizado'!F120=""),"CORRECT",IF('Hitos de enfoque priorizado'!C120="No","CORRECT",IF('Hitos de enfoque priorizado'!B120=1,"ERROR 1","N/C")))</f>
        <v>N/C</v>
      </c>
      <c r="W120" s="77" t="str">
        <f>IF(AND('Hitos de enfoque priorizado'!C120="Sí",'Hitos de enfoque priorizado'!F120=""),"CORRECT",IF('Hitos de enfoque priorizado'!C120="No","CORRECT",IF('Hitos de enfoque priorizado'!B120=2,"ERROR 1","N/C")))</f>
        <v>ERROR 1</v>
      </c>
      <c r="X120" s="77" t="str">
        <f>IF(AND('Hitos de enfoque priorizado'!C120="Sí",'Hitos de enfoque priorizado'!F120=""),"CORRECT",IF('Hitos de enfoque priorizado'!C120="No","CORRECT",IF('Hitos de enfoque priorizado'!B120=3,"ERROR 1","N/C")))</f>
        <v>N/C</v>
      </c>
      <c r="Y120" s="77" t="str">
        <f>IF(AND('Hitos de enfoque priorizado'!C120="Sí",'Hitos de enfoque priorizado'!F120=""),"CORRECT",IF('Hitos de enfoque priorizado'!C120="No","CORRECT",IF('Hitos de enfoque priorizado'!B120=4,"ERROR 1","N/C")))</f>
        <v>N/C</v>
      </c>
      <c r="Z120" s="77" t="str">
        <f>IF(AND('Hitos de enfoque priorizado'!C120="Sí",'Hitos de enfoque priorizado'!F120=""),"CORRECT",IF('Hitos de enfoque priorizado'!C120="No","CORRECT",IF('Hitos de enfoque priorizado'!B120=5,"ERROR 1","N/C")))</f>
        <v>N/C</v>
      </c>
      <c r="AA120" s="77" t="str">
        <f>IF(AND('Hitos de enfoque priorizado'!C120="Sí",'Hitos de enfoque priorizado'!F120=""),"CORRECT",IF('Hitos de enfoque priorizado'!C120="No","CORRECT",IF('Hitos de enfoque priorizado'!B120=6,"ERROR 1","N/C")))</f>
        <v>N/C</v>
      </c>
      <c r="AB120" s="69" t="str">
        <f>IF(AND('Hitos de enfoque priorizado'!C120="No",'Hitos de enfoque priorizado'!F120=""),IF('Hitos de enfoque priorizado'!B120=1,"ERROR 2","N/C"),"CORRECT")</f>
        <v>CORRECT</v>
      </c>
      <c r="AC120" s="69" t="str">
        <f>IF(AND('Hitos de enfoque priorizado'!C120="No",'Hitos de enfoque priorizado'!F120=""),IF('Hitos de enfoque priorizado'!B120=2,"ERROR 2","N/C"),"CORRECT")</f>
        <v>CORRECT</v>
      </c>
      <c r="AD120" s="69" t="str">
        <f>IF(AND('Hitos de enfoque priorizado'!C120="No",'Hitos de enfoque priorizado'!F120=""),IF('Hitos de enfoque priorizado'!B120=3,"ERROR 2","N/C"),"CORRECT")</f>
        <v>CORRECT</v>
      </c>
      <c r="AE120" s="69" t="str">
        <f>IF(AND('Hitos de enfoque priorizado'!C120="No",'Hitos de enfoque priorizado'!F120=""),IF('Hitos de enfoque priorizado'!B120=4,"ERROR 2","N/C"),"CORRECT")</f>
        <v>CORRECT</v>
      </c>
      <c r="AF120" s="69" t="str">
        <f>IF(AND('Hitos de enfoque priorizado'!C120="No",'Hitos de enfoque priorizado'!F120=""),IF('Hitos de enfoque priorizado'!B120=5,"ERROR 2","N/C"),"CORRECT")</f>
        <v>CORRECT</v>
      </c>
      <c r="AG120" s="78" t="str">
        <f>IF(AND('Hitos de enfoque priorizado'!C120="No",'Hitos de enfoque priorizado'!F120=""),IF('Hitos de enfoque priorizado'!B120=6,"ERROR 2","N/C"),"CORRECT")</f>
        <v>CORRECT</v>
      </c>
    </row>
    <row r="121" spans="1:33">
      <c r="A121" s="85">
        <f>COUNTIFS('Hitos de enfoque priorizado'!B121,"1",'Hitos de enfoque priorizado'!C121,"Sí")</f>
        <v>0</v>
      </c>
      <c r="B121" s="90">
        <f>COUNTIFS('Hitos de enfoque priorizado'!B121,"2",'Hitos de enfoque priorizado'!C121,"Sí")</f>
        <v>0</v>
      </c>
      <c r="C121" s="86">
        <f>COUNTIFS('Hitos de enfoque priorizado'!B121,"3",'Hitos de enfoque priorizado'!C121,"Sí")</f>
        <v>0</v>
      </c>
      <c r="D121" s="87">
        <f>COUNTIFS('Hitos de enfoque priorizado'!B121,"4",'Hitos de enfoque priorizado'!C121,"Sí")</f>
        <v>0</v>
      </c>
      <c r="E121" s="88">
        <f>COUNTIFS('Hitos de enfoque priorizado'!B121,"5",'Hitos de enfoque priorizado'!C121,"Sí")</f>
        <v>0</v>
      </c>
      <c r="F121" s="89">
        <f>COUNTIFS('Hitos de enfoque priorizado'!B121,"6",'Hitos de enfoque priorizado'!C121,"Sí")</f>
        <v>0</v>
      </c>
      <c r="G121" s="276">
        <f t="shared" si="5"/>
        <v>0</v>
      </c>
      <c r="H121" s="172">
        <f>COUNTIFS('Hitos de enfoque priorizado'!B121,"1",'Hitos de enfoque priorizado'!C121,"N/C")</f>
        <v>0</v>
      </c>
      <c r="I121" s="172">
        <f>COUNTIFS('Hitos de enfoque priorizado'!B121,"2",'Hitos de enfoque priorizado'!C121,"N/C")</f>
        <v>0</v>
      </c>
      <c r="J121" s="172">
        <f>COUNTIFS('Hitos de enfoque priorizado'!B121,"3",'Hitos de enfoque priorizado'!C121,"N/C")</f>
        <v>0</v>
      </c>
      <c r="K121" s="172">
        <f>COUNTIFS('Hitos de enfoque priorizado'!B121,"4",'Hitos de enfoque priorizado'!C121,"N/C")</f>
        <v>0</v>
      </c>
      <c r="L121" s="172">
        <f>COUNTIFS('Hitos de enfoque priorizado'!B121,"5",'Hitos de enfoque priorizado'!C121,"N/C")</f>
        <v>0</v>
      </c>
      <c r="M121" s="172">
        <f>COUNTIFS('Hitos de enfoque priorizado'!B121,"6",'Hitos de enfoque priorizado'!C121,"N/C")</f>
        <v>0</v>
      </c>
      <c r="N121" s="262">
        <f t="shared" si="3"/>
        <v>0</v>
      </c>
      <c r="O121" s="281"/>
      <c r="P121" s="75" t="str">
        <f>IF('Hitos de enfoque priorizado'!$B121=1,'Hitos de enfoque priorizado'!$F121,"")</f>
        <v/>
      </c>
      <c r="Q121" s="75">
        <f>IF('Hitos de enfoque priorizado'!$B121=2,'Hitos de enfoque priorizado'!$F121,"")</f>
        <v>0</v>
      </c>
      <c r="R121" s="75" t="str">
        <f>IF('Hitos de enfoque priorizado'!$B121=3,'Hitos de enfoque priorizado'!$F121,"")</f>
        <v/>
      </c>
      <c r="S121" s="75" t="str">
        <f>IF('Hitos de enfoque priorizado'!$B121=4,'Hitos de enfoque priorizado'!$F121,"")</f>
        <v/>
      </c>
      <c r="T121" s="75" t="str">
        <f>IF('Hitos de enfoque priorizado'!$B121=5,'Hitos de enfoque priorizado'!$F121,"")</f>
        <v/>
      </c>
      <c r="U121" s="76" t="str">
        <f>IF('Hitos de enfoque priorizado'!$B121=6,'Hitos de enfoque priorizado'!$F121,"")</f>
        <v/>
      </c>
      <c r="V121" s="77" t="str">
        <f>IF(AND('Hitos de enfoque priorizado'!C121="Sí",'Hitos de enfoque priorizado'!F121=""),"CORRECT",IF('Hitos de enfoque priorizado'!C121="No","CORRECT",IF('Hitos de enfoque priorizado'!B121=1,"ERROR 1","N/C")))</f>
        <v>N/C</v>
      </c>
      <c r="W121" s="77" t="str">
        <f>IF(AND('Hitos de enfoque priorizado'!C121="Sí",'Hitos de enfoque priorizado'!F121=""),"CORRECT",IF('Hitos de enfoque priorizado'!C121="No","CORRECT",IF('Hitos de enfoque priorizado'!B121=2,"ERROR 1","N/C")))</f>
        <v>ERROR 1</v>
      </c>
      <c r="X121" s="77" t="str">
        <f>IF(AND('Hitos de enfoque priorizado'!C121="Sí",'Hitos de enfoque priorizado'!F121=""),"CORRECT",IF('Hitos de enfoque priorizado'!C121="No","CORRECT",IF('Hitos de enfoque priorizado'!B121=3,"ERROR 1","N/C")))</f>
        <v>N/C</v>
      </c>
      <c r="Y121" s="77" t="str">
        <f>IF(AND('Hitos de enfoque priorizado'!C121="Sí",'Hitos de enfoque priorizado'!F121=""),"CORRECT",IF('Hitos de enfoque priorizado'!C121="No","CORRECT",IF('Hitos de enfoque priorizado'!B121=4,"ERROR 1","N/C")))</f>
        <v>N/C</v>
      </c>
      <c r="Z121" s="77" t="str">
        <f>IF(AND('Hitos de enfoque priorizado'!C121="Sí",'Hitos de enfoque priorizado'!F121=""),"CORRECT",IF('Hitos de enfoque priorizado'!C121="No","CORRECT",IF('Hitos de enfoque priorizado'!B121=5,"ERROR 1","N/C")))</f>
        <v>N/C</v>
      </c>
      <c r="AA121" s="77" t="str">
        <f>IF(AND('Hitos de enfoque priorizado'!C121="Sí",'Hitos de enfoque priorizado'!F121=""),"CORRECT",IF('Hitos de enfoque priorizado'!C121="No","CORRECT",IF('Hitos de enfoque priorizado'!B121=6,"ERROR 1","N/C")))</f>
        <v>N/C</v>
      </c>
      <c r="AB121" s="69" t="str">
        <f>IF(AND('Hitos de enfoque priorizado'!C121="No",'Hitos de enfoque priorizado'!F121=""),IF('Hitos de enfoque priorizado'!B121=1,"ERROR 2","N/C"),"CORRECT")</f>
        <v>CORRECT</v>
      </c>
      <c r="AC121" s="69" t="str">
        <f>IF(AND('Hitos de enfoque priorizado'!C121="No",'Hitos de enfoque priorizado'!F121=""),IF('Hitos de enfoque priorizado'!B121=2,"ERROR 2","N/C"),"CORRECT")</f>
        <v>CORRECT</v>
      </c>
      <c r="AD121" s="69" t="str">
        <f>IF(AND('Hitos de enfoque priorizado'!C121="No",'Hitos de enfoque priorizado'!F121=""),IF('Hitos de enfoque priorizado'!B121=3,"ERROR 2","N/C"),"CORRECT")</f>
        <v>CORRECT</v>
      </c>
      <c r="AE121" s="69" t="str">
        <f>IF(AND('Hitos de enfoque priorizado'!C121="No",'Hitos de enfoque priorizado'!F121=""),IF('Hitos de enfoque priorizado'!B121=4,"ERROR 2","N/C"),"CORRECT")</f>
        <v>CORRECT</v>
      </c>
      <c r="AF121" s="69" t="str">
        <f>IF(AND('Hitos de enfoque priorizado'!C121="No",'Hitos de enfoque priorizado'!F121=""),IF('Hitos de enfoque priorizado'!B121=5,"ERROR 2","N/C"),"CORRECT")</f>
        <v>CORRECT</v>
      </c>
      <c r="AG121" s="78" t="str">
        <f>IF(AND('Hitos de enfoque priorizado'!C121="No",'Hitos de enfoque priorizado'!F121=""),IF('Hitos de enfoque priorizado'!B121=6,"ERROR 2","N/C"),"CORRECT")</f>
        <v>CORRECT</v>
      </c>
    </row>
    <row r="122" spans="1:33">
      <c r="A122" s="85">
        <f>COUNTIFS('Hitos de enfoque priorizado'!B122,"1",'Hitos de enfoque priorizado'!C122,"Sí")</f>
        <v>0</v>
      </c>
      <c r="B122" s="90">
        <f>COUNTIFS('Hitos de enfoque priorizado'!B122,"2",'Hitos de enfoque priorizado'!C122,"Sí")</f>
        <v>0</v>
      </c>
      <c r="C122" s="86">
        <f>COUNTIFS('Hitos de enfoque priorizado'!B122,"3",'Hitos de enfoque priorizado'!C122,"Sí")</f>
        <v>0</v>
      </c>
      <c r="D122" s="87">
        <f>COUNTIFS('Hitos de enfoque priorizado'!B122,"4",'Hitos de enfoque priorizado'!C122,"Sí")</f>
        <v>0</v>
      </c>
      <c r="E122" s="88">
        <f>COUNTIFS('Hitos de enfoque priorizado'!B122,"5",'Hitos de enfoque priorizado'!C122,"Sí")</f>
        <v>0</v>
      </c>
      <c r="F122" s="89">
        <f>COUNTIFS('Hitos de enfoque priorizado'!B122,"6",'Hitos de enfoque priorizado'!C122,"Sí")</f>
        <v>0</v>
      </c>
      <c r="G122" s="276">
        <f t="shared" si="5"/>
        <v>0</v>
      </c>
      <c r="H122" s="172">
        <f>COUNTIFS('Hitos de enfoque priorizado'!B122,"1",'Hitos de enfoque priorizado'!C122,"N/C")</f>
        <v>0</v>
      </c>
      <c r="I122" s="172">
        <f>COUNTIFS('Hitos de enfoque priorizado'!B122,"2",'Hitos de enfoque priorizado'!C122,"N/C")</f>
        <v>0</v>
      </c>
      <c r="J122" s="172">
        <f>COUNTIFS('Hitos de enfoque priorizado'!B122,"3",'Hitos de enfoque priorizado'!C122,"N/C")</f>
        <v>0</v>
      </c>
      <c r="K122" s="172">
        <f>COUNTIFS('Hitos de enfoque priorizado'!B122,"4",'Hitos de enfoque priorizado'!C122,"N/C")</f>
        <v>0</v>
      </c>
      <c r="L122" s="172">
        <f>COUNTIFS('Hitos de enfoque priorizado'!B122,"5",'Hitos de enfoque priorizado'!C122,"N/C")</f>
        <v>0</v>
      </c>
      <c r="M122" s="172">
        <f>COUNTIFS('Hitos de enfoque priorizado'!B122,"6",'Hitos de enfoque priorizado'!C122,"N/C")</f>
        <v>0</v>
      </c>
      <c r="N122" s="262">
        <f t="shared" si="3"/>
        <v>0</v>
      </c>
      <c r="O122" s="281"/>
      <c r="P122" s="75" t="str">
        <f>IF('Hitos de enfoque priorizado'!$B122=1,'Hitos de enfoque priorizado'!$F122,"")</f>
        <v/>
      </c>
      <c r="Q122" s="75">
        <f>IF('Hitos de enfoque priorizado'!$B122=2,'Hitos de enfoque priorizado'!$F122,"")</f>
        <v>0</v>
      </c>
      <c r="R122" s="75" t="str">
        <f>IF('Hitos de enfoque priorizado'!$B122=3,'Hitos de enfoque priorizado'!$F122,"")</f>
        <v/>
      </c>
      <c r="S122" s="75" t="str">
        <f>IF('Hitos de enfoque priorizado'!$B122=4,'Hitos de enfoque priorizado'!$F122,"")</f>
        <v/>
      </c>
      <c r="T122" s="75" t="str">
        <f>IF('Hitos de enfoque priorizado'!$B122=5,'Hitos de enfoque priorizado'!$F122,"")</f>
        <v/>
      </c>
      <c r="U122" s="76" t="str">
        <f>IF('Hitos de enfoque priorizado'!$B122=6,'Hitos de enfoque priorizado'!$F122,"")</f>
        <v/>
      </c>
      <c r="V122" s="77" t="str">
        <f>IF(AND('Hitos de enfoque priorizado'!C122="Sí",'Hitos de enfoque priorizado'!F122=""),"CORRECT",IF('Hitos de enfoque priorizado'!C122="No","CORRECT",IF('Hitos de enfoque priorizado'!B122=1,"ERROR 1","N/C")))</f>
        <v>N/C</v>
      </c>
      <c r="W122" s="77" t="str">
        <f>IF(AND('Hitos de enfoque priorizado'!C122="Sí",'Hitos de enfoque priorizado'!F122=""),"CORRECT",IF('Hitos de enfoque priorizado'!C122="No","CORRECT",IF('Hitos de enfoque priorizado'!B122=2,"ERROR 1","N/C")))</f>
        <v>ERROR 1</v>
      </c>
      <c r="X122" s="77" t="str">
        <f>IF(AND('Hitos de enfoque priorizado'!C122="Sí",'Hitos de enfoque priorizado'!F122=""),"CORRECT",IF('Hitos de enfoque priorizado'!C122="No","CORRECT",IF('Hitos de enfoque priorizado'!B122=3,"ERROR 1","N/C")))</f>
        <v>N/C</v>
      </c>
      <c r="Y122" s="77" t="str">
        <f>IF(AND('Hitos de enfoque priorizado'!C122="Sí",'Hitos de enfoque priorizado'!F122=""),"CORRECT",IF('Hitos de enfoque priorizado'!C122="No","CORRECT",IF('Hitos de enfoque priorizado'!B122=4,"ERROR 1","N/C")))</f>
        <v>N/C</v>
      </c>
      <c r="Z122" s="77" t="str">
        <f>IF(AND('Hitos de enfoque priorizado'!C122="Sí",'Hitos de enfoque priorizado'!F122=""),"CORRECT",IF('Hitos de enfoque priorizado'!C122="No","CORRECT",IF('Hitos de enfoque priorizado'!B122=5,"ERROR 1","N/C")))</f>
        <v>N/C</v>
      </c>
      <c r="AA122" s="77" t="str">
        <f>IF(AND('Hitos de enfoque priorizado'!C122="Sí",'Hitos de enfoque priorizado'!F122=""),"CORRECT",IF('Hitos de enfoque priorizado'!C122="No","CORRECT",IF('Hitos de enfoque priorizado'!B122=6,"ERROR 1","N/C")))</f>
        <v>N/C</v>
      </c>
      <c r="AB122" s="69" t="str">
        <f>IF(AND('Hitos de enfoque priorizado'!C122="No",'Hitos de enfoque priorizado'!F122=""),IF('Hitos de enfoque priorizado'!B122=1,"ERROR 2","N/C"),"CORRECT")</f>
        <v>CORRECT</v>
      </c>
      <c r="AC122" s="69" t="str">
        <f>IF(AND('Hitos de enfoque priorizado'!C122="No",'Hitos de enfoque priorizado'!F122=""),IF('Hitos de enfoque priorizado'!B122=2,"ERROR 2","N/C"),"CORRECT")</f>
        <v>CORRECT</v>
      </c>
      <c r="AD122" s="69" t="str">
        <f>IF(AND('Hitos de enfoque priorizado'!C122="No",'Hitos de enfoque priorizado'!F122=""),IF('Hitos de enfoque priorizado'!B122=3,"ERROR 2","N/C"),"CORRECT")</f>
        <v>CORRECT</v>
      </c>
      <c r="AE122" s="69" t="str">
        <f>IF(AND('Hitos de enfoque priorizado'!C122="No",'Hitos de enfoque priorizado'!F122=""),IF('Hitos de enfoque priorizado'!B122=4,"ERROR 2","N/C"),"CORRECT")</f>
        <v>CORRECT</v>
      </c>
      <c r="AF122" s="69" t="str">
        <f>IF(AND('Hitos de enfoque priorizado'!C122="No",'Hitos de enfoque priorizado'!F122=""),IF('Hitos de enfoque priorizado'!B122=5,"ERROR 2","N/C"),"CORRECT")</f>
        <v>CORRECT</v>
      </c>
      <c r="AG122" s="78" t="str">
        <f>IF(AND('Hitos de enfoque priorizado'!C122="No",'Hitos de enfoque priorizado'!F122=""),IF('Hitos de enfoque priorizado'!B122=6,"ERROR 2","N/C"),"CORRECT")</f>
        <v>CORRECT</v>
      </c>
    </row>
    <row r="123" spans="1:33">
      <c r="A123" s="85">
        <f>COUNTIFS('Hitos de enfoque priorizado'!B123,"1",'Hitos de enfoque priorizado'!C123,"Sí")</f>
        <v>0</v>
      </c>
      <c r="B123" s="90">
        <f>COUNTIFS('Hitos de enfoque priorizado'!B123,"2",'Hitos de enfoque priorizado'!C123,"Sí")</f>
        <v>0</v>
      </c>
      <c r="C123" s="86">
        <f>COUNTIFS('Hitos de enfoque priorizado'!B123,"3",'Hitos de enfoque priorizado'!C123,"Sí")</f>
        <v>0</v>
      </c>
      <c r="D123" s="87">
        <f>COUNTIFS('Hitos de enfoque priorizado'!B123,"4",'Hitos de enfoque priorizado'!C123,"Sí")</f>
        <v>0</v>
      </c>
      <c r="E123" s="88">
        <f>COUNTIFS('Hitos de enfoque priorizado'!B123,"5",'Hitos de enfoque priorizado'!C123,"Sí")</f>
        <v>0</v>
      </c>
      <c r="F123" s="89">
        <f>COUNTIFS('Hitos de enfoque priorizado'!B123,"6",'Hitos de enfoque priorizado'!C123,"Sí")</f>
        <v>0</v>
      </c>
      <c r="G123" s="276">
        <f t="shared" si="5"/>
        <v>0</v>
      </c>
      <c r="H123" s="172">
        <f>COUNTIFS('Hitos de enfoque priorizado'!B123,"1",'Hitos de enfoque priorizado'!C123,"N/C")</f>
        <v>0</v>
      </c>
      <c r="I123" s="172">
        <f>COUNTIFS('Hitos de enfoque priorizado'!B123,"2",'Hitos de enfoque priorizado'!C123,"N/C")</f>
        <v>0</v>
      </c>
      <c r="J123" s="172">
        <f>COUNTIFS('Hitos de enfoque priorizado'!B123,"3",'Hitos de enfoque priorizado'!C123,"N/C")</f>
        <v>0</v>
      </c>
      <c r="K123" s="172">
        <f>COUNTIFS('Hitos de enfoque priorizado'!B123,"4",'Hitos de enfoque priorizado'!C123,"N/C")</f>
        <v>0</v>
      </c>
      <c r="L123" s="172">
        <f>COUNTIFS('Hitos de enfoque priorizado'!B123,"5",'Hitos de enfoque priorizado'!C123,"N/C")</f>
        <v>0</v>
      </c>
      <c r="M123" s="172">
        <f>COUNTIFS('Hitos de enfoque priorizado'!B123,"6",'Hitos de enfoque priorizado'!C123,"N/C")</f>
        <v>0</v>
      </c>
      <c r="N123" s="262">
        <f t="shared" si="3"/>
        <v>0</v>
      </c>
      <c r="O123" s="281"/>
      <c r="P123" s="75" t="str">
        <f>IF('Hitos de enfoque priorizado'!$B123=1,'Hitos de enfoque priorizado'!$F123,"")</f>
        <v/>
      </c>
      <c r="Q123" s="75">
        <f>IF('Hitos de enfoque priorizado'!$B123=2,'Hitos de enfoque priorizado'!$F123,"")</f>
        <v>0</v>
      </c>
      <c r="R123" s="75" t="str">
        <f>IF('Hitos de enfoque priorizado'!$B123=3,'Hitos de enfoque priorizado'!$F123,"")</f>
        <v/>
      </c>
      <c r="S123" s="75" t="str">
        <f>IF('Hitos de enfoque priorizado'!$B123=4,'Hitos de enfoque priorizado'!$F123,"")</f>
        <v/>
      </c>
      <c r="T123" s="75" t="str">
        <f>IF('Hitos de enfoque priorizado'!$B123=5,'Hitos de enfoque priorizado'!$F123,"")</f>
        <v/>
      </c>
      <c r="U123" s="76" t="str">
        <f>IF('Hitos de enfoque priorizado'!$B123=6,'Hitos de enfoque priorizado'!$F123,"")</f>
        <v/>
      </c>
      <c r="V123" s="77" t="str">
        <f>IF(AND('Hitos de enfoque priorizado'!C123="Sí",'Hitos de enfoque priorizado'!F123=""),"CORRECT",IF('Hitos de enfoque priorizado'!C123="No","CORRECT",IF('Hitos de enfoque priorizado'!B123=1,"ERROR 1","N/C")))</f>
        <v>N/C</v>
      </c>
      <c r="W123" s="77" t="str">
        <f>IF(AND('Hitos de enfoque priorizado'!C123="Sí",'Hitos de enfoque priorizado'!F123=""),"CORRECT",IF('Hitos de enfoque priorizado'!C123="No","CORRECT",IF('Hitos de enfoque priorizado'!B123=2,"ERROR 1","N/C")))</f>
        <v>ERROR 1</v>
      </c>
      <c r="X123" s="77" t="str">
        <f>IF(AND('Hitos de enfoque priorizado'!C123="Sí",'Hitos de enfoque priorizado'!F123=""),"CORRECT",IF('Hitos de enfoque priorizado'!C123="No","CORRECT",IF('Hitos de enfoque priorizado'!B123=3,"ERROR 1","N/C")))</f>
        <v>N/C</v>
      </c>
      <c r="Y123" s="77" t="str">
        <f>IF(AND('Hitos de enfoque priorizado'!C123="Sí",'Hitos de enfoque priorizado'!F123=""),"CORRECT",IF('Hitos de enfoque priorizado'!C123="No","CORRECT",IF('Hitos de enfoque priorizado'!B123=4,"ERROR 1","N/C")))</f>
        <v>N/C</v>
      </c>
      <c r="Z123" s="77" t="str">
        <f>IF(AND('Hitos de enfoque priorizado'!C123="Sí",'Hitos de enfoque priorizado'!F123=""),"CORRECT",IF('Hitos de enfoque priorizado'!C123="No","CORRECT",IF('Hitos de enfoque priorizado'!B123=5,"ERROR 1","N/C")))</f>
        <v>N/C</v>
      </c>
      <c r="AA123" s="77" t="str">
        <f>IF(AND('Hitos de enfoque priorizado'!C123="Sí",'Hitos de enfoque priorizado'!F123=""),"CORRECT",IF('Hitos de enfoque priorizado'!C123="No","CORRECT",IF('Hitos de enfoque priorizado'!B123=6,"ERROR 1","N/C")))</f>
        <v>N/C</v>
      </c>
      <c r="AB123" s="69" t="str">
        <f>IF(AND('Hitos de enfoque priorizado'!C123="No",'Hitos de enfoque priorizado'!F123=""),IF('Hitos de enfoque priorizado'!B123=1,"ERROR 2","N/C"),"CORRECT")</f>
        <v>CORRECT</v>
      </c>
      <c r="AC123" s="69" t="str">
        <f>IF(AND('Hitos de enfoque priorizado'!C123="No",'Hitos de enfoque priorizado'!F123=""),IF('Hitos de enfoque priorizado'!B123=2,"ERROR 2","N/C"),"CORRECT")</f>
        <v>CORRECT</v>
      </c>
      <c r="AD123" s="69" t="str">
        <f>IF(AND('Hitos de enfoque priorizado'!C123="No",'Hitos de enfoque priorizado'!F123=""),IF('Hitos de enfoque priorizado'!B123=3,"ERROR 2","N/C"),"CORRECT")</f>
        <v>CORRECT</v>
      </c>
      <c r="AE123" s="69" t="str">
        <f>IF(AND('Hitos de enfoque priorizado'!C123="No",'Hitos de enfoque priorizado'!F123=""),IF('Hitos de enfoque priorizado'!B123=4,"ERROR 2","N/C"),"CORRECT")</f>
        <v>CORRECT</v>
      </c>
      <c r="AF123" s="69" t="str">
        <f>IF(AND('Hitos de enfoque priorizado'!C123="No",'Hitos de enfoque priorizado'!F123=""),IF('Hitos de enfoque priorizado'!B123=5,"ERROR 2","N/C"),"CORRECT")</f>
        <v>CORRECT</v>
      </c>
      <c r="AG123" s="78" t="str">
        <f>IF(AND('Hitos de enfoque priorizado'!C123="No",'Hitos de enfoque priorizado'!F123=""),IF('Hitos de enfoque priorizado'!B123=6,"ERROR 2","N/C"),"CORRECT")</f>
        <v>CORRECT</v>
      </c>
    </row>
    <row r="124" spans="1:33">
      <c r="A124" s="85">
        <f>COUNTIFS('Hitos de enfoque priorizado'!B124,"1",'Hitos de enfoque priorizado'!C124,"Sí")</f>
        <v>0</v>
      </c>
      <c r="B124" s="90">
        <f>COUNTIFS('Hitos de enfoque priorizado'!B124,"2",'Hitos de enfoque priorizado'!C124,"Sí")</f>
        <v>0</v>
      </c>
      <c r="C124" s="86">
        <f>COUNTIFS('Hitos de enfoque priorizado'!B124,"3",'Hitos de enfoque priorizado'!C124,"Sí")</f>
        <v>0</v>
      </c>
      <c r="D124" s="87">
        <f>COUNTIFS('Hitos de enfoque priorizado'!B124,"4",'Hitos de enfoque priorizado'!C124,"Sí")</f>
        <v>0</v>
      </c>
      <c r="E124" s="88">
        <f>COUNTIFS('Hitos de enfoque priorizado'!B124,"5",'Hitos de enfoque priorizado'!C124,"Sí")</f>
        <v>0</v>
      </c>
      <c r="F124" s="89">
        <f>COUNTIFS('Hitos de enfoque priorizado'!B124,"6",'Hitos de enfoque priorizado'!C124,"Sí")</f>
        <v>0</v>
      </c>
      <c r="G124" s="276">
        <f t="shared" si="5"/>
        <v>0</v>
      </c>
      <c r="H124" s="172">
        <f>COUNTIFS('Hitos de enfoque priorizado'!B124,"1",'Hitos de enfoque priorizado'!C124,"N/C")</f>
        <v>0</v>
      </c>
      <c r="I124" s="172">
        <f>COUNTIFS('Hitos de enfoque priorizado'!B124,"2",'Hitos de enfoque priorizado'!C124,"N/C")</f>
        <v>0</v>
      </c>
      <c r="J124" s="172">
        <f>COUNTIFS('Hitos de enfoque priorizado'!B124,"3",'Hitos de enfoque priorizado'!C124,"N/C")</f>
        <v>0</v>
      </c>
      <c r="K124" s="172">
        <f>COUNTIFS('Hitos de enfoque priorizado'!B124,"4",'Hitos de enfoque priorizado'!C124,"N/C")</f>
        <v>0</v>
      </c>
      <c r="L124" s="172">
        <f>COUNTIFS('Hitos de enfoque priorizado'!B124,"5",'Hitos de enfoque priorizado'!C124,"N/C")</f>
        <v>0</v>
      </c>
      <c r="M124" s="172">
        <f>COUNTIFS('Hitos de enfoque priorizado'!B124,"6",'Hitos de enfoque priorizado'!C124,"N/C")</f>
        <v>0</v>
      </c>
      <c r="N124" s="262">
        <f t="shared" si="3"/>
        <v>0</v>
      </c>
      <c r="O124" s="281"/>
      <c r="P124" s="75" t="str">
        <f>IF('Hitos de enfoque priorizado'!$B124=1,'Hitos de enfoque priorizado'!$F124,"")</f>
        <v/>
      </c>
      <c r="Q124" s="75">
        <f>IF('Hitos de enfoque priorizado'!$B124=2,'Hitos de enfoque priorizado'!$F124,"")</f>
        <v>0</v>
      </c>
      <c r="R124" s="75" t="str">
        <f>IF('Hitos de enfoque priorizado'!$B124=3,'Hitos de enfoque priorizado'!$F124,"")</f>
        <v/>
      </c>
      <c r="S124" s="75" t="str">
        <f>IF('Hitos de enfoque priorizado'!$B124=4,'Hitos de enfoque priorizado'!$F124,"")</f>
        <v/>
      </c>
      <c r="T124" s="75" t="str">
        <f>IF('Hitos de enfoque priorizado'!$B124=5,'Hitos de enfoque priorizado'!$F124,"")</f>
        <v/>
      </c>
      <c r="U124" s="76" t="str">
        <f>IF('Hitos de enfoque priorizado'!$B124=6,'Hitos de enfoque priorizado'!$F124,"")</f>
        <v/>
      </c>
      <c r="V124" s="77" t="str">
        <f>IF(AND('Hitos de enfoque priorizado'!C124="Sí",'Hitos de enfoque priorizado'!F124=""),"CORRECT",IF('Hitos de enfoque priorizado'!C124="No","CORRECT",IF('Hitos de enfoque priorizado'!B124=1,"ERROR 1","N/C")))</f>
        <v>N/C</v>
      </c>
      <c r="W124" s="77" t="str">
        <f>IF(AND('Hitos de enfoque priorizado'!C124="Sí",'Hitos de enfoque priorizado'!F124=""),"CORRECT",IF('Hitos de enfoque priorizado'!C124="No","CORRECT",IF('Hitos de enfoque priorizado'!B124=2,"ERROR 1","N/C")))</f>
        <v>ERROR 1</v>
      </c>
      <c r="X124" s="77" t="str">
        <f>IF(AND('Hitos de enfoque priorizado'!C124="Sí",'Hitos de enfoque priorizado'!F124=""),"CORRECT",IF('Hitos de enfoque priorizado'!C124="No","CORRECT",IF('Hitos de enfoque priorizado'!B124=3,"ERROR 1","N/C")))</f>
        <v>N/C</v>
      </c>
      <c r="Y124" s="77" t="str">
        <f>IF(AND('Hitos de enfoque priorizado'!C124="Sí",'Hitos de enfoque priorizado'!F124=""),"CORRECT",IF('Hitos de enfoque priorizado'!C124="No","CORRECT",IF('Hitos de enfoque priorizado'!B124=4,"ERROR 1","N/C")))</f>
        <v>N/C</v>
      </c>
      <c r="Z124" s="77" t="str">
        <f>IF(AND('Hitos de enfoque priorizado'!C124="Sí",'Hitos de enfoque priorizado'!F124=""),"CORRECT",IF('Hitos de enfoque priorizado'!C124="No","CORRECT",IF('Hitos de enfoque priorizado'!B124=5,"ERROR 1","N/C")))</f>
        <v>N/C</v>
      </c>
      <c r="AA124" s="77" t="str">
        <f>IF(AND('Hitos de enfoque priorizado'!C124="Sí",'Hitos de enfoque priorizado'!F124=""),"CORRECT",IF('Hitos de enfoque priorizado'!C124="No","CORRECT",IF('Hitos de enfoque priorizado'!B124=6,"ERROR 1","N/C")))</f>
        <v>N/C</v>
      </c>
      <c r="AB124" s="69" t="str">
        <f>IF(AND('Hitos de enfoque priorizado'!C124="No",'Hitos de enfoque priorizado'!F124=""),IF('Hitos de enfoque priorizado'!B124=1,"ERROR 2","N/C"),"CORRECT")</f>
        <v>CORRECT</v>
      </c>
      <c r="AC124" s="69" t="str">
        <f>IF(AND('Hitos de enfoque priorizado'!C124="No",'Hitos de enfoque priorizado'!F124=""),IF('Hitos de enfoque priorizado'!B124=2,"ERROR 2","N/C"),"CORRECT")</f>
        <v>CORRECT</v>
      </c>
      <c r="AD124" s="69" t="str">
        <f>IF(AND('Hitos de enfoque priorizado'!C124="No",'Hitos de enfoque priorizado'!F124=""),IF('Hitos de enfoque priorizado'!B124=3,"ERROR 2","N/C"),"CORRECT")</f>
        <v>CORRECT</v>
      </c>
      <c r="AE124" s="69" t="str">
        <f>IF(AND('Hitos de enfoque priorizado'!C124="No",'Hitos de enfoque priorizado'!F124=""),IF('Hitos de enfoque priorizado'!B124=4,"ERROR 2","N/C"),"CORRECT")</f>
        <v>CORRECT</v>
      </c>
      <c r="AF124" s="69" t="str">
        <f>IF(AND('Hitos de enfoque priorizado'!C124="No",'Hitos de enfoque priorizado'!F124=""),IF('Hitos de enfoque priorizado'!B124=5,"ERROR 2","N/C"),"CORRECT")</f>
        <v>CORRECT</v>
      </c>
      <c r="AG124" s="78" t="str">
        <f>IF(AND('Hitos de enfoque priorizado'!C124="No",'Hitos de enfoque priorizado'!F124=""),IF('Hitos de enfoque priorizado'!B124=6,"ERROR 2","N/C"),"CORRECT")</f>
        <v>CORRECT</v>
      </c>
    </row>
    <row r="125" spans="1:33">
      <c r="A125" s="85">
        <f>COUNTIFS('Hitos de enfoque priorizado'!B125,"1",'Hitos de enfoque priorizado'!C125,"Sí")</f>
        <v>0</v>
      </c>
      <c r="B125" s="90">
        <f>COUNTIFS('Hitos de enfoque priorizado'!B125,"2",'Hitos de enfoque priorizado'!C125,"Sí")</f>
        <v>0</v>
      </c>
      <c r="C125" s="86">
        <f>COUNTIFS('Hitos de enfoque priorizado'!B125,"3",'Hitos de enfoque priorizado'!C125,"Sí")</f>
        <v>0</v>
      </c>
      <c r="D125" s="87">
        <f>COUNTIFS('Hitos de enfoque priorizado'!B125,"4",'Hitos de enfoque priorizado'!C125,"Sí")</f>
        <v>0</v>
      </c>
      <c r="E125" s="88">
        <f>COUNTIFS('Hitos de enfoque priorizado'!B125,"5",'Hitos de enfoque priorizado'!C125,"Sí")</f>
        <v>0</v>
      </c>
      <c r="F125" s="89">
        <f>COUNTIFS('Hitos de enfoque priorizado'!B125,"6",'Hitos de enfoque priorizado'!C125,"Sí")</f>
        <v>0</v>
      </c>
      <c r="G125" s="276">
        <f t="shared" si="5"/>
        <v>0</v>
      </c>
      <c r="H125" s="172">
        <f>COUNTIFS('Hitos de enfoque priorizado'!B125,"1",'Hitos de enfoque priorizado'!C125,"N/C")</f>
        <v>0</v>
      </c>
      <c r="I125" s="172">
        <f>COUNTIFS('Hitos de enfoque priorizado'!B125,"2",'Hitos de enfoque priorizado'!C125,"N/C")</f>
        <v>0</v>
      </c>
      <c r="J125" s="172">
        <f>COUNTIFS('Hitos de enfoque priorizado'!B125,"3",'Hitos de enfoque priorizado'!C125,"N/C")</f>
        <v>0</v>
      </c>
      <c r="K125" s="172">
        <f>COUNTIFS('Hitos de enfoque priorizado'!B125,"4",'Hitos de enfoque priorizado'!C125,"N/C")</f>
        <v>0</v>
      </c>
      <c r="L125" s="172">
        <f>COUNTIFS('Hitos de enfoque priorizado'!B125,"5",'Hitos de enfoque priorizado'!C125,"N/C")</f>
        <v>0</v>
      </c>
      <c r="M125" s="172">
        <f>COUNTIFS('Hitos de enfoque priorizado'!B125,"6",'Hitos de enfoque priorizado'!C125,"N/C")</f>
        <v>0</v>
      </c>
      <c r="N125" s="262">
        <f t="shared" si="3"/>
        <v>0</v>
      </c>
      <c r="O125" s="281"/>
      <c r="P125" s="75" t="str">
        <f>IF('Hitos de enfoque priorizado'!$B125=1,'Hitos de enfoque priorizado'!$F125,"")</f>
        <v/>
      </c>
      <c r="Q125" s="75">
        <f>IF('Hitos de enfoque priorizado'!$B125=2,'Hitos de enfoque priorizado'!$F125,"")</f>
        <v>0</v>
      </c>
      <c r="R125" s="75" t="str">
        <f>IF('Hitos de enfoque priorizado'!$B125=3,'Hitos de enfoque priorizado'!$F125,"")</f>
        <v/>
      </c>
      <c r="S125" s="75" t="str">
        <f>IF('Hitos de enfoque priorizado'!$B125=4,'Hitos de enfoque priorizado'!$F125,"")</f>
        <v/>
      </c>
      <c r="T125" s="75" t="str">
        <f>IF('Hitos de enfoque priorizado'!$B125=5,'Hitos de enfoque priorizado'!$F125,"")</f>
        <v/>
      </c>
      <c r="U125" s="76" t="str">
        <f>IF('Hitos de enfoque priorizado'!$B125=6,'Hitos de enfoque priorizado'!$F125,"")</f>
        <v/>
      </c>
      <c r="V125" s="77" t="str">
        <f>IF(AND('Hitos de enfoque priorizado'!C125="Sí",'Hitos de enfoque priorizado'!F125=""),"CORRECT",IF('Hitos de enfoque priorizado'!C125="No","CORRECT",IF('Hitos de enfoque priorizado'!B125=1,"ERROR 1","N/C")))</f>
        <v>N/C</v>
      </c>
      <c r="W125" s="77" t="str">
        <f>IF(AND('Hitos de enfoque priorizado'!C125="Sí",'Hitos de enfoque priorizado'!F125=""),"CORRECT",IF('Hitos de enfoque priorizado'!C125="No","CORRECT",IF('Hitos de enfoque priorizado'!B125=2,"ERROR 1","N/C")))</f>
        <v>ERROR 1</v>
      </c>
      <c r="X125" s="77" t="str">
        <f>IF(AND('Hitos de enfoque priorizado'!C125="Sí",'Hitos de enfoque priorizado'!F125=""),"CORRECT",IF('Hitos de enfoque priorizado'!C125="No","CORRECT",IF('Hitos de enfoque priorizado'!B125=3,"ERROR 1","N/C")))</f>
        <v>N/C</v>
      </c>
      <c r="Y125" s="77" t="str">
        <f>IF(AND('Hitos de enfoque priorizado'!C125="Sí",'Hitos de enfoque priorizado'!F125=""),"CORRECT",IF('Hitos de enfoque priorizado'!C125="No","CORRECT",IF('Hitos de enfoque priorizado'!B125=4,"ERROR 1","N/C")))</f>
        <v>N/C</v>
      </c>
      <c r="Z125" s="77" t="str">
        <f>IF(AND('Hitos de enfoque priorizado'!C125="Sí",'Hitos de enfoque priorizado'!F125=""),"CORRECT",IF('Hitos de enfoque priorizado'!C125="No","CORRECT",IF('Hitos de enfoque priorizado'!B125=5,"ERROR 1","N/C")))</f>
        <v>N/C</v>
      </c>
      <c r="AA125" s="77" t="str">
        <f>IF(AND('Hitos de enfoque priorizado'!C125="Sí",'Hitos de enfoque priorizado'!F125=""),"CORRECT",IF('Hitos de enfoque priorizado'!C125="No","CORRECT",IF('Hitos de enfoque priorizado'!B125=6,"ERROR 1","N/C")))</f>
        <v>N/C</v>
      </c>
      <c r="AB125" s="69" t="str">
        <f>IF(AND('Hitos de enfoque priorizado'!C125="No",'Hitos de enfoque priorizado'!F125=""),IF('Hitos de enfoque priorizado'!B125=1,"ERROR 2","N/C"),"CORRECT")</f>
        <v>CORRECT</v>
      </c>
      <c r="AC125" s="69" t="str">
        <f>IF(AND('Hitos de enfoque priorizado'!C125="No",'Hitos de enfoque priorizado'!F125=""),IF('Hitos de enfoque priorizado'!B125=2,"ERROR 2","N/C"),"CORRECT")</f>
        <v>CORRECT</v>
      </c>
      <c r="AD125" s="69" t="str">
        <f>IF(AND('Hitos de enfoque priorizado'!C125="No",'Hitos de enfoque priorizado'!F125=""),IF('Hitos de enfoque priorizado'!B125=3,"ERROR 2","N/C"),"CORRECT")</f>
        <v>CORRECT</v>
      </c>
      <c r="AE125" s="69" t="str">
        <f>IF(AND('Hitos de enfoque priorizado'!C125="No",'Hitos de enfoque priorizado'!F125=""),IF('Hitos de enfoque priorizado'!B125=4,"ERROR 2","N/C"),"CORRECT")</f>
        <v>CORRECT</v>
      </c>
      <c r="AF125" s="69" t="str">
        <f>IF(AND('Hitos de enfoque priorizado'!C125="No",'Hitos de enfoque priorizado'!F125=""),IF('Hitos de enfoque priorizado'!B125=5,"ERROR 2","N/C"),"CORRECT")</f>
        <v>CORRECT</v>
      </c>
      <c r="AG125" s="78" t="str">
        <f>IF(AND('Hitos de enfoque priorizado'!C125="No",'Hitos de enfoque priorizado'!F125=""),IF('Hitos de enfoque priorizado'!B125=6,"ERROR 2","N/C"),"CORRECT")</f>
        <v>CORRECT</v>
      </c>
    </row>
    <row r="126" spans="1:33">
      <c r="A126" s="85">
        <f>COUNTIFS('Hitos de enfoque priorizado'!B126,"1",'Hitos de enfoque priorizado'!C126,"Sí")</f>
        <v>0</v>
      </c>
      <c r="B126" s="90">
        <f>COUNTIFS('Hitos de enfoque priorizado'!B126,"2",'Hitos de enfoque priorizado'!C126,"Sí")</f>
        <v>0</v>
      </c>
      <c r="C126" s="86">
        <f>COUNTIFS('Hitos de enfoque priorizado'!B126,"3",'Hitos de enfoque priorizado'!C126,"Sí")</f>
        <v>0</v>
      </c>
      <c r="D126" s="87">
        <f>COUNTIFS('Hitos de enfoque priorizado'!B126,"4",'Hitos de enfoque priorizado'!C126,"Sí")</f>
        <v>0</v>
      </c>
      <c r="E126" s="88">
        <f>COUNTIFS('Hitos de enfoque priorizado'!B126,"5",'Hitos de enfoque priorizado'!C126,"Sí")</f>
        <v>0</v>
      </c>
      <c r="F126" s="89">
        <f>COUNTIFS('Hitos de enfoque priorizado'!B126,"6",'Hitos de enfoque priorizado'!C126,"Sí")</f>
        <v>0</v>
      </c>
      <c r="G126" s="276">
        <f t="shared" si="5"/>
        <v>0</v>
      </c>
      <c r="H126" s="172">
        <f>COUNTIFS('Hitos de enfoque priorizado'!B126,"1",'Hitos de enfoque priorizado'!C126,"N/C")</f>
        <v>0</v>
      </c>
      <c r="I126" s="172">
        <f>COUNTIFS('Hitos de enfoque priorizado'!B126,"2",'Hitos de enfoque priorizado'!C126,"N/C")</f>
        <v>0</v>
      </c>
      <c r="J126" s="172">
        <f>COUNTIFS('Hitos de enfoque priorizado'!B126,"3",'Hitos de enfoque priorizado'!C126,"N/C")</f>
        <v>0</v>
      </c>
      <c r="K126" s="172">
        <f>COUNTIFS('Hitos de enfoque priorizado'!B126,"4",'Hitos de enfoque priorizado'!C126,"N/C")</f>
        <v>0</v>
      </c>
      <c r="L126" s="172">
        <f>COUNTIFS('Hitos de enfoque priorizado'!B126,"5",'Hitos de enfoque priorizado'!C126,"N/C")</f>
        <v>0</v>
      </c>
      <c r="M126" s="172">
        <f>COUNTIFS('Hitos de enfoque priorizado'!B126,"6",'Hitos de enfoque priorizado'!C126,"N/C")</f>
        <v>0</v>
      </c>
      <c r="N126" s="262">
        <f t="shared" si="3"/>
        <v>0</v>
      </c>
      <c r="O126" s="281"/>
      <c r="P126" s="75" t="str">
        <f>IF('Hitos de enfoque priorizado'!$B126=1,'Hitos de enfoque priorizado'!$F126,"")</f>
        <v/>
      </c>
      <c r="Q126" s="75">
        <f>IF('Hitos de enfoque priorizado'!$B126=2,'Hitos de enfoque priorizado'!$F126,"")</f>
        <v>0</v>
      </c>
      <c r="R126" s="75" t="str">
        <f>IF('Hitos de enfoque priorizado'!$B126=3,'Hitos de enfoque priorizado'!$F126,"")</f>
        <v/>
      </c>
      <c r="S126" s="75" t="str">
        <f>IF('Hitos de enfoque priorizado'!$B126=4,'Hitos de enfoque priorizado'!$F126,"")</f>
        <v/>
      </c>
      <c r="T126" s="75" t="str">
        <f>IF('Hitos de enfoque priorizado'!$B126=5,'Hitos de enfoque priorizado'!$F126,"")</f>
        <v/>
      </c>
      <c r="U126" s="76" t="str">
        <f>IF('Hitos de enfoque priorizado'!$B126=6,'Hitos de enfoque priorizado'!$F126,"")</f>
        <v/>
      </c>
      <c r="V126" s="77" t="str">
        <f>IF(AND('Hitos de enfoque priorizado'!C126="Sí",'Hitos de enfoque priorizado'!F126=""),"CORRECT",IF('Hitos de enfoque priorizado'!C126="No","CORRECT",IF('Hitos de enfoque priorizado'!B126=1,"ERROR 1","N/C")))</f>
        <v>N/C</v>
      </c>
      <c r="W126" s="77" t="str">
        <f>IF(AND('Hitos de enfoque priorizado'!C126="Sí",'Hitos de enfoque priorizado'!F126=""),"CORRECT",IF('Hitos de enfoque priorizado'!C126="No","CORRECT",IF('Hitos de enfoque priorizado'!B126=2,"ERROR 1","N/C")))</f>
        <v>ERROR 1</v>
      </c>
      <c r="X126" s="77" t="str">
        <f>IF(AND('Hitos de enfoque priorizado'!C126="Sí",'Hitos de enfoque priorizado'!F126=""),"CORRECT",IF('Hitos de enfoque priorizado'!C126="No","CORRECT",IF('Hitos de enfoque priorizado'!B126=3,"ERROR 1","N/C")))</f>
        <v>N/C</v>
      </c>
      <c r="Y126" s="77" t="str">
        <f>IF(AND('Hitos de enfoque priorizado'!C126="Sí",'Hitos de enfoque priorizado'!F126=""),"CORRECT",IF('Hitos de enfoque priorizado'!C126="No","CORRECT",IF('Hitos de enfoque priorizado'!B126=4,"ERROR 1","N/C")))</f>
        <v>N/C</v>
      </c>
      <c r="Z126" s="77" t="str">
        <f>IF(AND('Hitos de enfoque priorizado'!C126="Sí",'Hitos de enfoque priorizado'!F126=""),"CORRECT",IF('Hitos de enfoque priorizado'!C126="No","CORRECT",IF('Hitos de enfoque priorizado'!B126=5,"ERROR 1","N/C")))</f>
        <v>N/C</v>
      </c>
      <c r="AA126" s="77" t="str">
        <f>IF(AND('Hitos de enfoque priorizado'!C126="Sí",'Hitos de enfoque priorizado'!F126=""),"CORRECT",IF('Hitos de enfoque priorizado'!C126="No","CORRECT",IF('Hitos de enfoque priorizado'!B126=6,"ERROR 1","N/C")))</f>
        <v>N/C</v>
      </c>
      <c r="AB126" s="69" t="str">
        <f>IF(AND('Hitos de enfoque priorizado'!C126="No",'Hitos de enfoque priorizado'!F126=""),IF('Hitos de enfoque priorizado'!B126=1,"ERROR 2","N/C"),"CORRECT")</f>
        <v>CORRECT</v>
      </c>
      <c r="AC126" s="69" t="str">
        <f>IF(AND('Hitos de enfoque priorizado'!C126="No",'Hitos de enfoque priorizado'!F126=""),IF('Hitos de enfoque priorizado'!B126=2,"ERROR 2","N/C"),"CORRECT")</f>
        <v>CORRECT</v>
      </c>
      <c r="AD126" s="69" t="str">
        <f>IF(AND('Hitos de enfoque priorizado'!C126="No",'Hitos de enfoque priorizado'!F126=""),IF('Hitos de enfoque priorizado'!B126=3,"ERROR 2","N/C"),"CORRECT")</f>
        <v>CORRECT</v>
      </c>
      <c r="AE126" s="69" t="str">
        <f>IF(AND('Hitos de enfoque priorizado'!C126="No",'Hitos de enfoque priorizado'!F126=""),IF('Hitos de enfoque priorizado'!B126=4,"ERROR 2","N/C"),"CORRECT")</f>
        <v>CORRECT</v>
      </c>
      <c r="AF126" s="69" t="str">
        <f>IF(AND('Hitos de enfoque priorizado'!C126="No",'Hitos de enfoque priorizado'!F126=""),IF('Hitos de enfoque priorizado'!B126=5,"ERROR 2","N/C"),"CORRECT")</f>
        <v>CORRECT</v>
      </c>
      <c r="AG126" s="78" t="str">
        <f>IF(AND('Hitos de enfoque priorizado'!C126="No",'Hitos de enfoque priorizado'!F126=""),IF('Hitos de enfoque priorizado'!B126=6,"ERROR 2","N/C"),"CORRECT")</f>
        <v>CORRECT</v>
      </c>
    </row>
    <row r="127" spans="1:33">
      <c r="A127" s="85">
        <f>COUNTIFS('Hitos de enfoque priorizado'!B127,"1",'Hitos de enfoque priorizado'!C127,"Sí")</f>
        <v>0</v>
      </c>
      <c r="B127" s="90">
        <f>COUNTIFS('Hitos de enfoque priorizado'!B127,"2",'Hitos de enfoque priorizado'!C127,"Sí")</f>
        <v>0</v>
      </c>
      <c r="C127" s="86">
        <f>COUNTIFS('Hitos de enfoque priorizado'!B127,"3",'Hitos de enfoque priorizado'!C127,"Sí")</f>
        <v>0</v>
      </c>
      <c r="D127" s="87">
        <f>COUNTIFS('Hitos de enfoque priorizado'!B127,"4",'Hitos de enfoque priorizado'!C127,"Sí")</f>
        <v>0</v>
      </c>
      <c r="E127" s="88">
        <f>COUNTIFS('Hitos de enfoque priorizado'!B127,"5",'Hitos de enfoque priorizado'!C127,"Sí")</f>
        <v>0</v>
      </c>
      <c r="F127" s="89">
        <f>COUNTIFS('Hitos de enfoque priorizado'!B127,"6",'Hitos de enfoque priorizado'!C127,"Sí")</f>
        <v>0</v>
      </c>
      <c r="G127" s="276">
        <f t="shared" si="5"/>
        <v>0</v>
      </c>
      <c r="H127" s="172">
        <f>COUNTIFS('Hitos de enfoque priorizado'!B127,"1",'Hitos de enfoque priorizado'!C127,"N/C")</f>
        <v>0</v>
      </c>
      <c r="I127" s="172">
        <f>COUNTIFS('Hitos de enfoque priorizado'!B127,"2",'Hitos de enfoque priorizado'!C127,"N/C")</f>
        <v>0</v>
      </c>
      <c r="J127" s="172">
        <f>COUNTIFS('Hitos de enfoque priorizado'!B127,"3",'Hitos de enfoque priorizado'!C127,"N/C")</f>
        <v>0</v>
      </c>
      <c r="K127" s="172">
        <f>COUNTIFS('Hitos de enfoque priorizado'!B127,"4",'Hitos de enfoque priorizado'!C127,"N/C")</f>
        <v>0</v>
      </c>
      <c r="L127" s="172">
        <f>COUNTIFS('Hitos de enfoque priorizado'!B127,"5",'Hitos de enfoque priorizado'!C127,"N/C")</f>
        <v>0</v>
      </c>
      <c r="M127" s="172">
        <f>COUNTIFS('Hitos de enfoque priorizado'!B127,"6",'Hitos de enfoque priorizado'!C127,"N/C")</f>
        <v>0</v>
      </c>
      <c r="N127" s="262">
        <f t="shared" si="3"/>
        <v>0</v>
      </c>
      <c r="O127" s="281"/>
      <c r="P127" s="75" t="str">
        <f>IF('Hitos de enfoque priorizado'!$B127=1,'Hitos de enfoque priorizado'!$F127,"")</f>
        <v/>
      </c>
      <c r="Q127" s="75">
        <f>IF('Hitos de enfoque priorizado'!$B127=2,'Hitos de enfoque priorizado'!$F127,"")</f>
        <v>0</v>
      </c>
      <c r="R127" s="75" t="str">
        <f>IF('Hitos de enfoque priorizado'!$B127=3,'Hitos de enfoque priorizado'!$F127,"")</f>
        <v/>
      </c>
      <c r="S127" s="75" t="str">
        <f>IF('Hitos de enfoque priorizado'!$B127=4,'Hitos de enfoque priorizado'!$F127,"")</f>
        <v/>
      </c>
      <c r="T127" s="75" t="str">
        <f>IF('Hitos de enfoque priorizado'!$B127=5,'Hitos de enfoque priorizado'!$F127,"")</f>
        <v/>
      </c>
      <c r="U127" s="76" t="str">
        <f>IF('Hitos de enfoque priorizado'!$B127=6,'Hitos de enfoque priorizado'!$F127,"")</f>
        <v/>
      </c>
      <c r="V127" s="77" t="str">
        <f>IF(AND('Hitos de enfoque priorizado'!C127="Sí",'Hitos de enfoque priorizado'!F127=""),"CORRECT",IF('Hitos de enfoque priorizado'!C127="No","CORRECT",IF('Hitos de enfoque priorizado'!B127=1,"ERROR 1","N/C")))</f>
        <v>N/C</v>
      </c>
      <c r="W127" s="77" t="str">
        <f>IF(AND('Hitos de enfoque priorizado'!C127="Sí",'Hitos de enfoque priorizado'!F127=""),"CORRECT",IF('Hitos de enfoque priorizado'!C127="No","CORRECT",IF('Hitos de enfoque priorizado'!B127=2,"ERROR 1","N/C")))</f>
        <v>ERROR 1</v>
      </c>
      <c r="X127" s="77" t="str">
        <f>IF(AND('Hitos de enfoque priorizado'!C127="Sí",'Hitos de enfoque priorizado'!F127=""),"CORRECT",IF('Hitos de enfoque priorizado'!C127="No","CORRECT",IF('Hitos de enfoque priorizado'!B127=3,"ERROR 1","N/C")))</f>
        <v>N/C</v>
      </c>
      <c r="Y127" s="77" t="str">
        <f>IF(AND('Hitos de enfoque priorizado'!C127="Sí",'Hitos de enfoque priorizado'!F127=""),"CORRECT",IF('Hitos de enfoque priorizado'!C127="No","CORRECT",IF('Hitos de enfoque priorizado'!B127=4,"ERROR 1","N/C")))</f>
        <v>N/C</v>
      </c>
      <c r="Z127" s="77" t="str">
        <f>IF(AND('Hitos de enfoque priorizado'!C127="Sí",'Hitos de enfoque priorizado'!F127=""),"CORRECT",IF('Hitos de enfoque priorizado'!C127="No","CORRECT",IF('Hitos de enfoque priorizado'!B127=5,"ERROR 1","N/C")))</f>
        <v>N/C</v>
      </c>
      <c r="AA127" s="77" t="str">
        <f>IF(AND('Hitos de enfoque priorizado'!C127="Sí",'Hitos de enfoque priorizado'!F127=""),"CORRECT",IF('Hitos de enfoque priorizado'!C127="No","CORRECT",IF('Hitos de enfoque priorizado'!B127=6,"ERROR 1","N/C")))</f>
        <v>N/C</v>
      </c>
      <c r="AB127" s="69" t="str">
        <f>IF(AND('Hitos de enfoque priorizado'!C127="No",'Hitos de enfoque priorizado'!F127=""),IF('Hitos de enfoque priorizado'!B127=1,"ERROR 2","N/C"),"CORRECT")</f>
        <v>CORRECT</v>
      </c>
      <c r="AC127" s="69" t="str">
        <f>IF(AND('Hitos de enfoque priorizado'!C127="No",'Hitos de enfoque priorizado'!F127=""),IF('Hitos de enfoque priorizado'!B127=2,"ERROR 2","N/C"),"CORRECT")</f>
        <v>CORRECT</v>
      </c>
      <c r="AD127" s="69" t="str">
        <f>IF(AND('Hitos de enfoque priorizado'!C127="No",'Hitos de enfoque priorizado'!F127=""),IF('Hitos de enfoque priorizado'!B127=3,"ERROR 2","N/C"),"CORRECT")</f>
        <v>CORRECT</v>
      </c>
      <c r="AE127" s="69" t="str">
        <f>IF(AND('Hitos de enfoque priorizado'!C127="No",'Hitos de enfoque priorizado'!F127=""),IF('Hitos de enfoque priorizado'!B127=4,"ERROR 2","N/C"),"CORRECT")</f>
        <v>CORRECT</v>
      </c>
      <c r="AF127" s="69" t="str">
        <f>IF(AND('Hitos de enfoque priorizado'!C127="No",'Hitos de enfoque priorizado'!F127=""),IF('Hitos de enfoque priorizado'!B127=5,"ERROR 2","N/C"),"CORRECT")</f>
        <v>CORRECT</v>
      </c>
      <c r="AG127" s="78" t="str">
        <f>IF(AND('Hitos de enfoque priorizado'!C127="No",'Hitos de enfoque priorizado'!F127=""),IF('Hitos de enfoque priorizado'!B127=6,"ERROR 2","N/C"),"CORRECT")</f>
        <v>CORRECT</v>
      </c>
    </row>
    <row r="128" spans="1:33">
      <c r="A128" s="85">
        <f>COUNTIFS('Hitos de enfoque priorizado'!B128,"1",'Hitos de enfoque priorizado'!C128,"Sí")</f>
        <v>0</v>
      </c>
      <c r="B128" s="90">
        <f>COUNTIFS('Hitos de enfoque priorizado'!B128,"2",'Hitos de enfoque priorizado'!C128,"Sí")</f>
        <v>0</v>
      </c>
      <c r="C128" s="86">
        <f>COUNTIFS('Hitos de enfoque priorizado'!B128,"3",'Hitos de enfoque priorizado'!C128,"Sí")</f>
        <v>0</v>
      </c>
      <c r="D128" s="87">
        <f>COUNTIFS('Hitos de enfoque priorizado'!B128,"4",'Hitos de enfoque priorizado'!C128,"Sí")</f>
        <v>0</v>
      </c>
      <c r="E128" s="88">
        <f>COUNTIFS('Hitos de enfoque priorizado'!B128,"5",'Hitos de enfoque priorizado'!C128,"Sí")</f>
        <v>0</v>
      </c>
      <c r="F128" s="89">
        <f>COUNTIFS('Hitos de enfoque priorizado'!B128,"6",'Hitos de enfoque priorizado'!C128,"Sí")</f>
        <v>0</v>
      </c>
      <c r="G128" s="276">
        <f t="shared" si="5"/>
        <v>0</v>
      </c>
      <c r="H128" s="172">
        <f>COUNTIFS('Hitos de enfoque priorizado'!B128,"1",'Hitos de enfoque priorizado'!C128,"N/C")</f>
        <v>0</v>
      </c>
      <c r="I128" s="172">
        <f>COUNTIFS('Hitos de enfoque priorizado'!B128,"2",'Hitos de enfoque priorizado'!C128,"N/C")</f>
        <v>0</v>
      </c>
      <c r="J128" s="172">
        <f>COUNTIFS('Hitos de enfoque priorizado'!B128,"3",'Hitos de enfoque priorizado'!C128,"N/C")</f>
        <v>0</v>
      </c>
      <c r="K128" s="172">
        <f>COUNTIFS('Hitos de enfoque priorizado'!B128,"4",'Hitos de enfoque priorizado'!C128,"N/C")</f>
        <v>0</v>
      </c>
      <c r="L128" s="172">
        <f>COUNTIFS('Hitos de enfoque priorizado'!B128,"5",'Hitos de enfoque priorizado'!C128,"N/C")</f>
        <v>0</v>
      </c>
      <c r="M128" s="172">
        <f>COUNTIFS('Hitos de enfoque priorizado'!B128,"6",'Hitos de enfoque priorizado'!C128,"N/C")</f>
        <v>0</v>
      </c>
      <c r="N128" s="262">
        <f t="shared" si="3"/>
        <v>0</v>
      </c>
      <c r="O128" s="281"/>
      <c r="P128" s="75" t="str">
        <f>IF('Hitos de enfoque priorizado'!$B128=1,'Hitos de enfoque priorizado'!$F128,"")</f>
        <v/>
      </c>
      <c r="Q128" s="75">
        <f>IF('Hitos de enfoque priorizado'!$B128=2,'Hitos de enfoque priorizado'!$F128,"")</f>
        <v>0</v>
      </c>
      <c r="R128" s="75" t="str">
        <f>IF('Hitos de enfoque priorizado'!$B128=3,'Hitos de enfoque priorizado'!$F128,"")</f>
        <v/>
      </c>
      <c r="S128" s="75" t="str">
        <f>IF('Hitos de enfoque priorizado'!$B128=4,'Hitos de enfoque priorizado'!$F128,"")</f>
        <v/>
      </c>
      <c r="T128" s="75" t="str">
        <f>IF('Hitos de enfoque priorizado'!$B128=5,'Hitos de enfoque priorizado'!$F128,"")</f>
        <v/>
      </c>
      <c r="U128" s="76" t="str">
        <f>IF('Hitos de enfoque priorizado'!$B128=6,'Hitos de enfoque priorizado'!$F128,"")</f>
        <v/>
      </c>
      <c r="V128" s="77" t="str">
        <f>IF(AND('Hitos de enfoque priorizado'!C128="Sí",'Hitos de enfoque priorizado'!F128=""),"CORRECT",IF('Hitos de enfoque priorizado'!C128="No","CORRECT",IF('Hitos de enfoque priorizado'!B128=1,"ERROR 1","N/C")))</f>
        <v>N/C</v>
      </c>
      <c r="W128" s="77" t="str">
        <f>IF(AND('Hitos de enfoque priorizado'!C128="Sí",'Hitos de enfoque priorizado'!F128=""),"CORRECT",IF('Hitos de enfoque priorizado'!C128="No","CORRECT",IF('Hitos de enfoque priorizado'!B128=2,"ERROR 1","N/C")))</f>
        <v>ERROR 1</v>
      </c>
      <c r="X128" s="77" t="str">
        <f>IF(AND('Hitos de enfoque priorizado'!C128="Sí",'Hitos de enfoque priorizado'!F128=""),"CORRECT",IF('Hitos de enfoque priorizado'!C128="No","CORRECT",IF('Hitos de enfoque priorizado'!B128=3,"ERROR 1","N/C")))</f>
        <v>N/C</v>
      </c>
      <c r="Y128" s="77" t="str">
        <f>IF(AND('Hitos de enfoque priorizado'!C128="Sí",'Hitos de enfoque priorizado'!F128=""),"CORRECT",IF('Hitos de enfoque priorizado'!C128="No","CORRECT",IF('Hitos de enfoque priorizado'!B128=4,"ERROR 1","N/C")))</f>
        <v>N/C</v>
      </c>
      <c r="Z128" s="77" t="str">
        <f>IF(AND('Hitos de enfoque priorizado'!C128="Sí",'Hitos de enfoque priorizado'!F128=""),"CORRECT",IF('Hitos de enfoque priorizado'!C128="No","CORRECT",IF('Hitos de enfoque priorizado'!B128=5,"ERROR 1","N/C")))</f>
        <v>N/C</v>
      </c>
      <c r="AA128" s="77" t="str">
        <f>IF(AND('Hitos de enfoque priorizado'!C128="Sí",'Hitos de enfoque priorizado'!F128=""),"CORRECT",IF('Hitos de enfoque priorizado'!C128="No","CORRECT",IF('Hitos de enfoque priorizado'!B128=6,"ERROR 1","N/C")))</f>
        <v>N/C</v>
      </c>
      <c r="AB128" s="69" t="str">
        <f>IF(AND('Hitos de enfoque priorizado'!C128="No",'Hitos de enfoque priorizado'!F128=""),IF('Hitos de enfoque priorizado'!B128=1,"ERROR 2","N/C"),"CORRECT")</f>
        <v>CORRECT</v>
      </c>
      <c r="AC128" s="69" t="str">
        <f>IF(AND('Hitos de enfoque priorizado'!C128="No",'Hitos de enfoque priorizado'!F128=""),IF('Hitos de enfoque priorizado'!B128=2,"ERROR 2","N/C"),"CORRECT")</f>
        <v>CORRECT</v>
      </c>
      <c r="AD128" s="69" t="str">
        <f>IF(AND('Hitos de enfoque priorizado'!C128="No",'Hitos de enfoque priorizado'!F128=""),IF('Hitos de enfoque priorizado'!B128=3,"ERROR 2","N/C"),"CORRECT")</f>
        <v>CORRECT</v>
      </c>
      <c r="AE128" s="69" t="str">
        <f>IF(AND('Hitos de enfoque priorizado'!C128="No",'Hitos de enfoque priorizado'!F128=""),IF('Hitos de enfoque priorizado'!B128=4,"ERROR 2","N/C"),"CORRECT")</f>
        <v>CORRECT</v>
      </c>
      <c r="AF128" s="69" t="str">
        <f>IF(AND('Hitos de enfoque priorizado'!C128="No",'Hitos de enfoque priorizado'!F128=""),IF('Hitos de enfoque priorizado'!B128=5,"ERROR 2","N/C"),"CORRECT")</f>
        <v>CORRECT</v>
      </c>
      <c r="AG128" s="78" t="str">
        <f>IF(AND('Hitos de enfoque priorizado'!C128="No",'Hitos de enfoque priorizado'!F128=""),IF('Hitos de enfoque priorizado'!B128=6,"ERROR 2","N/C"),"CORRECT")</f>
        <v>CORRECT</v>
      </c>
    </row>
    <row r="129" spans="1:33">
      <c r="A129" s="85">
        <f>COUNTIFS('Hitos de enfoque priorizado'!B129,"1",'Hitos de enfoque priorizado'!C129,"Sí")</f>
        <v>0</v>
      </c>
      <c r="B129" s="90">
        <f>COUNTIFS('Hitos de enfoque priorizado'!B129,"2",'Hitos de enfoque priorizado'!C129,"Sí")</f>
        <v>0</v>
      </c>
      <c r="C129" s="86">
        <f>COUNTIFS('Hitos de enfoque priorizado'!B129,"3",'Hitos de enfoque priorizado'!C129,"Sí")</f>
        <v>0</v>
      </c>
      <c r="D129" s="87">
        <f>COUNTIFS('Hitos de enfoque priorizado'!B129,"4",'Hitos de enfoque priorizado'!C129,"Sí")</f>
        <v>0</v>
      </c>
      <c r="E129" s="88">
        <f>COUNTIFS('Hitos de enfoque priorizado'!B129,"5",'Hitos de enfoque priorizado'!C129,"Sí")</f>
        <v>0</v>
      </c>
      <c r="F129" s="89">
        <f>COUNTIFS('Hitos de enfoque priorizado'!B129,"6",'Hitos de enfoque priorizado'!C129,"Sí")</f>
        <v>0</v>
      </c>
      <c r="G129" s="276">
        <f t="shared" si="5"/>
        <v>0</v>
      </c>
      <c r="H129" s="172">
        <f>COUNTIFS('Hitos de enfoque priorizado'!B129,"1",'Hitos de enfoque priorizado'!C129,"N/C")</f>
        <v>0</v>
      </c>
      <c r="I129" s="172">
        <f>COUNTIFS('Hitos de enfoque priorizado'!B129,"2",'Hitos de enfoque priorizado'!C129,"N/C")</f>
        <v>0</v>
      </c>
      <c r="J129" s="172">
        <f>COUNTIFS('Hitos de enfoque priorizado'!B129,"3",'Hitos de enfoque priorizado'!C129,"N/C")</f>
        <v>0</v>
      </c>
      <c r="K129" s="172">
        <f>COUNTIFS('Hitos de enfoque priorizado'!B129,"4",'Hitos de enfoque priorizado'!C129,"N/C")</f>
        <v>0</v>
      </c>
      <c r="L129" s="172">
        <f>COUNTIFS('Hitos de enfoque priorizado'!B129,"5",'Hitos de enfoque priorizado'!C129,"N/C")</f>
        <v>0</v>
      </c>
      <c r="M129" s="172">
        <f>COUNTIFS('Hitos de enfoque priorizado'!B129,"6",'Hitos de enfoque priorizado'!C129,"N/C")</f>
        <v>0</v>
      </c>
      <c r="N129" s="262">
        <f t="shared" si="3"/>
        <v>0</v>
      </c>
      <c r="O129" s="281"/>
      <c r="P129" s="75" t="str">
        <f>IF('Hitos de enfoque priorizado'!$B129=1,'Hitos de enfoque priorizado'!$F129,"")</f>
        <v/>
      </c>
      <c r="Q129" s="75">
        <f>IF('Hitos de enfoque priorizado'!$B129=2,'Hitos de enfoque priorizado'!$F129,"")</f>
        <v>0</v>
      </c>
      <c r="R129" s="75" t="str">
        <f>IF('Hitos de enfoque priorizado'!$B129=3,'Hitos de enfoque priorizado'!$F129,"")</f>
        <v/>
      </c>
      <c r="S129" s="75" t="str">
        <f>IF('Hitos de enfoque priorizado'!$B129=4,'Hitos de enfoque priorizado'!$F129,"")</f>
        <v/>
      </c>
      <c r="T129" s="75" t="str">
        <f>IF('Hitos de enfoque priorizado'!$B129=5,'Hitos de enfoque priorizado'!$F129,"")</f>
        <v/>
      </c>
      <c r="U129" s="76" t="str">
        <f>IF('Hitos de enfoque priorizado'!$B129=6,'Hitos de enfoque priorizado'!$F129,"")</f>
        <v/>
      </c>
      <c r="V129" s="77" t="str">
        <f>IF(AND('Hitos de enfoque priorizado'!C129="Sí",'Hitos de enfoque priorizado'!F129=""),"CORRECT",IF('Hitos de enfoque priorizado'!C129="No","CORRECT",IF('Hitos de enfoque priorizado'!B129=1,"ERROR 1","N/C")))</f>
        <v>N/C</v>
      </c>
      <c r="W129" s="77" t="str">
        <f>IF(AND('Hitos de enfoque priorizado'!C129="Sí",'Hitos de enfoque priorizado'!F129=""),"CORRECT",IF('Hitos de enfoque priorizado'!C129="No","CORRECT",IF('Hitos de enfoque priorizado'!B129=2,"ERROR 1","N/C")))</f>
        <v>ERROR 1</v>
      </c>
      <c r="X129" s="77" t="str">
        <f>IF(AND('Hitos de enfoque priorizado'!C129="Sí",'Hitos de enfoque priorizado'!F129=""),"CORRECT",IF('Hitos de enfoque priorizado'!C129="No","CORRECT",IF('Hitos de enfoque priorizado'!B129=3,"ERROR 1","N/C")))</f>
        <v>N/C</v>
      </c>
      <c r="Y129" s="77" t="str">
        <f>IF(AND('Hitos de enfoque priorizado'!C129="Sí",'Hitos de enfoque priorizado'!F129=""),"CORRECT",IF('Hitos de enfoque priorizado'!C129="No","CORRECT",IF('Hitos de enfoque priorizado'!B129=4,"ERROR 1","N/C")))</f>
        <v>N/C</v>
      </c>
      <c r="Z129" s="77" t="str">
        <f>IF(AND('Hitos de enfoque priorizado'!C129="Sí",'Hitos de enfoque priorizado'!F129=""),"CORRECT",IF('Hitos de enfoque priorizado'!C129="No","CORRECT",IF('Hitos de enfoque priorizado'!B129=5,"ERROR 1","N/C")))</f>
        <v>N/C</v>
      </c>
      <c r="AA129" s="77" t="str">
        <f>IF(AND('Hitos de enfoque priorizado'!C129="Sí",'Hitos de enfoque priorizado'!F129=""),"CORRECT",IF('Hitos de enfoque priorizado'!C129="No","CORRECT",IF('Hitos de enfoque priorizado'!B129=6,"ERROR 1","N/C")))</f>
        <v>N/C</v>
      </c>
      <c r="AB129" s="69" t="str">
        <f>IF(AND('Hitos de enfoque priorizado'!C129="No",'Hitos de enfoque priorizado'!F129=""),IF('Hitos de enfoque priorizado'!B129=1,"ERROR 2","N/C"),"CORRECT")</f>
        <v>CORRECT</v>
      </c>
      <c r="AC129" s="69" t="str">
        <f>IF(AND('Hitos de enfoque priorizado'!C129="No",'Hitos de enfoque priorizado'!F129=""),IF('Hitos de enfoque priorizado'!B129=2,"ERROR 2","N/C"),"CORRECT")</f>
        <v>CORRECT</v>
      </c>
      <c r="AD129" s="69" t="str">
        <f>IF(AND('Hitos de enfoque priorizado'!C129="No",'Hitos de enfoque priorizado'!F129=""),IF('Hitos de enfoque priorizado'!B129=3,"ERROR 2","N/C"),"CORRECT")</f>
        <v>CORRECT</v>
      </c>
      <c r="AE129" s="69" t="str">
        <f>IF(AND('Hitos de enfoque priorizado'!C129="No",'Hitos de enfoque priorizado'!F129=""),IF('Hitos de enfoque priorizado'!B129=4,"ERROR 2","N/C"),"CORRECT")</f>
        <v>CORRECT</v>
      </c>
      <c r="AF129" s="69" t="str">
        <f>IF(AND('Hitos de enfoque priorizado'!C129="No",'Hitos de enfoque priorizado'!F129=""),IF('Hitos de enfoque priorizado'!B129=5,"ERROR 2","N/C"),"CORRECT")</f>
        <v>CORRECT</v>
      </c>
      <c r="AG129" s="78" t="str">
        <f>IF(AND('Hitos de enfoque priorizado'!C129="No",'Hitos de enfoque priorizado'!F129=""),IF('Hitos de enfoque priorizado'!B129=6,"ERROR 2","N/C"),"CORRECT")</f>
        <v>CORRECT</v>
      </c>
    </row>
    <row r="130" spans="1:33">
      <c r="A130" s="85">
        <f>COUNTIFS('Hitos de enfoque priorizado'!B130,"1",'Hitos de enfoque priorizado'!C130,"Sí")</f>
        <v>0</v>
      </c>
      <c r="B130" s="90">
        <f>COUNTIFS('Hitos de enfoque priorizado'!B130,"2",'Hitos de enfoque priorizado'!C130,"Sí")</f>
        <v>0</v>
      </c>
      <c r="C130" s="86">
        <f>COUNTIFS('Hitos de enfoque priorizado'!B130,"3",'Hitos de enfoque priorizado'!C130,"Sí")</f>
        <v>0</v>
      </c>
      <c r="D130" s="87">
        <f>COUNTIFS('Hitos de enfoque priorizado'!B130,"4",'Hitos de enfoque priorizado'!C130,"Sí")</f>
        <v>0</v>
      </c>
      <c r="E130" s="88">
        <f>COUNTIFS('Hitos de enfoque priorizado'!B130,"5",'Hitos de enfoque priorizado'!C130,"Sí")</f>
        <v>0</v>
      </c>
      <c r="F130" s="89">
        <f>COUNTIFS('Hitos de enfoque priorizado'!B130,"6",'Hitos de enfoque priorizado'!C130,"Sí")</f>
        <v>0</v>
      </c>
      <c r="G130" s="276">
        <f t="shared" si="5"/>
        <v>0</v>
      </c>
      <c r="H130" s="172">
        <f>COUNTIFS('Hitos de enfoque priorizado'!B130,"1",'Hitos de enfoque priorizado'!C130,"N/C")</f>
        <v>0</v>
      </c>
      <c r="I130" s="172">
        <f>COUNTIFS('Hitos de enfoque priorizado'!B130,"2",'Hitos de enfoque priorizado'!C130,"N/C")</f>
        <v>0</v>
      </c>
      <c r="J130" s="172">
        <f>COUNTIFS('Hitos de enfoque priorizado'!B130,"3",'Hitos de enfoque priorizado'!C130,"N/C")</f>
        <v>0</v>
      </c>
      <c r="K130" s="172">
        <f>COUNTIFS('Hitos de enfoque priorizado'!B130,"4",'Hitos de enfoque priorizado'!C130,"N/C")</f>
        <v>0</v>
      </c>
      <c r="L130" s="172">
        <f>COUNTIFS('Hitos de enfoque priorizado'!B130,"5",'Hitos de enfoque priorizado'!C130,"N/C")</f>
        <v>0</v>
      </c>
      <c r="M130" s="172">
        <f>COUNTIFS('Hitos de enfoque priorizado'!B130,"6",'Hitos de enfoque priorizado'!C130,"N/C")</f>
        <v>0</v>
      </c>
      <c r="N130" s="262">
        <f t="shared" si="3"/>
        <v>0</v>
      </c>
      <c r="O130" s="281"/>
      <c r="P130" s="75" t="str">
        <f>IF('Hitos de enfoque priorizado'!$B130=1,'Hitos de enfoque priorizado'!$F130,"")</f>
        <v/>
      </c>
      <c r="Q130" s="75">
        <f>IF('Hitos de enfoque priorizado'!$B130=2,'Hitos de enfoque priorizado'!$F130,"")</f>
        <v>0</v>
      </c>
      <c r="R130" s="75" t="str">
        <f>IF('Hitos de enfoque priorizado'!$B130=3,'Hitos de enfoque priorizado'!$F130,"")</f>
        <v/>
      </c>
      <c r="S130" s="75" t="str">
        <f>IF('Hitos de enfoque priorizado'!$B130=4,'Hitos de enfoque priorizado'!$F130,"")</f>
        <v/>
      </c>
      <c r="T130" s="75" t="str">
        <f>IF('Hitos de enfoque priorizado'!$B130=5,'Hitos de enfoque priorizado'!$F130,"")</f>
        <v/>
      </c>
      <c r="U130" s="76" t="str">
        <f>IF('Hitos de enfoque priorizado'!$B130=6,'Hitos de enfoque priorizado'!$F130,"")</f>
        <v/>
      </c>
      <c r="V130" s="77" t="str">
        <f>IF(AND('Hitos de enfoque priorizado'!C130="Sí",'Hitos de enfoque priorizado'!F130=""),"CORRECT",IF('Hitos de enfoque priorizado'!C130="No","CORRECT",IF('Hitos de enfoque priorizado'!B130=1,"ERROR 1","N/C")))</f>
        <v>N/C</v>
      </c>
      <c r="W130" s="77" t="str">
        <f>IF(AND('Hitos de enfoque priorizado'!C130="Sí",'Hitos de enfoque priorizado'!F130=""),"CORRECT",IF('Hitos de enfoque priorizado'!C130="No","CORRECT",IF('Hitos de enfoque priorizado'!B130=2,"ERROR 1","N/C")))</f>
        <v>ERROR 1</v>
      </c>
      <c r="X130" s="77" t="str">
        <f>IF(AND('Hitos de enfoque priorizado'!C130="Sí",'Hitos de enfoque priorizado'!F130=""),"CORRECT",IF('Hitos de enfoque priorizado'!C130="No","CORRECT",IF('Hitos de enfoque priorizado'!B130=3,"ERROR 1","N/C")))</f>
        <v>N/C</v>
      </c>
      <c r="Y130" s="77" t="str">
        <f>IF(AND('Hitos de enfoque priorizado'!C130="Sí",'Hitos de enfoque priorizado'!F130=""),"CORRECT",IF('Hitos de enfoque priorizado'!C130="No","CORRECT",IF('Hitos de enfoque priorizado'!B130=4,"ERROR 1","N/C")))</f>
        <v>N/C</v>
      </c>
      <c r="Z130" s="77" t="str">
        <f>IF(AND('Hitos de enfoque priorizado'!C130="Sí",'Hitos de enfoque priorizado'!F130=""),"CORRECT",IF('Hitos de enfoque priorizado'!C130="No","CORRECT",IF('Hitos de enfoque priorizado'!B130=5,"ERROR 1","N/C")))</f>
        <v>N/C</v>
      </c>
      <c r="AA130" s="77" t="str">
        <f>IF(AND('Hitos de enfoque priorizado'!C130="Sí",'Hitos de enfoque priorizado'!F130=""),"CORRECT",IF('Hitos de enfoque priorizado'!C130="No","CORRECT",IF('Hitos de enfoque priorizado'!B130=6,"ERROR 1","N/C")))</f>
        <v>N/C</v>
      </c>
      <c r="AB130" s="69" t="str">
        <f>IF(AND('Hitos de enfoque priorizado'!C130="No",'Hitos de enfoque priorizado'!F130=""),IF('Hitos de enfoque priorizado'!B130=1,"ERROR 2","N/C"),"CORRECT")</f>
        <v>CORRECT</v>
      </c>
      <c r="AC130" s="69" t="str">
        <f>IF(AND('Hitos de enfoque priorizado'!C130="No",'Hitos de enfoque priorizado'!F130=""),IF('Hitos de enfoque priorizado'!B130=2,"ERROR 2","N/C"),"CORRECT")</f>
        <v>CORRECT</v>
      </c>
      <c r="AD130" s="69" t="str">
        <f>IF(AND('Hitos de enfoque priorizado'!C130="No",'Hitos de enfoque priorizado'!F130=""),IF('Hitos de enfoque priorizado'!B130=3,"ERROR 2","N/C"),"CORRECT")</f>
        <v>CORRECT</v>
      </c>
      <c r="AE130" s="69" t="str">
        <f>IF(AND('Hitos de enfoque priorizado'!C130="No",'Hitos de enfoque priorizado'!F130=""),IF('Hitos de enfoque priorizado'!B130=4,"ERROR 2","N/C"),"CORRECT")</f>
        <v>CORRECT</v>
      </c>
      <c r="AF130" s="69" t="str">
        <f>IF(AND('Hitos de enfoque priorizado'!C130="No",'Hitos de enfoque priorizado'!F130=""),IF('Hitos de enfoque priorizado'!B130=5,"ERROR 2","N/C"),"CORRECT")</f>
        <v>CORRECT</v>
      </c>
      <c r="AG130" s="78" t="str">
        <f>IF(AND('Hitos de enfoque priorizado'!C130="No",'Hitos de enfoque priorizado'!F130=""),IF('Hitos de enfoque priorizado'!B130=6,"ERROR 2","N/C"),"CORRECT")</f>
        <v>CORRECT</v>
      </c>
    </row>
    <row r="131" spans="1:33">
      <c r="A131" s="85">
        <f>COUNTIFS('Hitos de enfoque priorizado'!B131,"1",'Hitos de enfoque priorizado'!C131,"Sí")</f>
        <v>0</v>
      </c>
      <c r="B131" s="90">
        <f>COUNTIFS('Hitos de enfoque priorizado'!B131,"2",'Hitos de enfoque priorizado'!C131,"Sí")</f>
        <v>0</v>
      </c>
      <c r="C131" s="86">
        <f>COUNTIFS('Hitos de enfoque priorizado'!B131,"3",'Hitos de enfoque priorizado'!C131,"Sí")</f>
        <v>0</v>
      </c>
      <c r="D131" s="87">
        <f>COUNTIFS('Hitos de enfoque priorizado'!B131,"4",'Hitos de enfoque priorizado'!C131,"Sí")</f>
        <v>0</v>
      </c>
      <c r="E131" s="88">
        <f>COUNTIFS('Hitos de enfoque priorizado'!B131,"5",'Hitos de enfoque priorizado'!C131,"Sí")</f>
        <v>0</v>
      </c>
      <c r="F131" s="89">
        <f>COUNTIFS('Hitos de enfoque priorizado'!B131,"6",'Hitos de enfoque priorizado'!C131,"Sí")</f>
        <v>0</v>
      </c>
      <c r="G131" s="276">
        <f t="shared" si="5"/>
        <v>0</v>
      </c>
      <c r="H131" s="172">
        <f>COUNTIFS('Hitos de enfoque priorizado'!B131,"1",'Hitos de enfoque priorizado'!C131,"N/C")</f>
        <v>0</v>
      </c>
      <c r="I131" s="172">
        <f>COUNTIFS('Hitos de enfoque priorizado'!B131,"2",'Hitos de enfoque priorizado'!C131,"N/C")</f>
        <v>0</v>
      </c>
      <c r="J131" s="172">
        <f>COUNTIFS('Hitos de enfoque priorizado'!B131,"3",'Hitos de enfoque priorizado'!C131,"N/C")</f>
        <v>0</v>
      </c>
      <c r="K131" s="172">
        <f>COUNTIFS('Hitos de enfoque priorizado'!B131,"4",'Hitos de enfoque priorizado'!C131,"N/C")</f>
        <v>0</v>
      </c>
      <c r="L131" s="172">
        <f>COUNTIFS('Hitos de enfoque priorizado'!B131,"5",'Hitos de enfoque priorizado'!C131,"N/C")</f>
        <v>0</v>
      </c>
      <c r="M131" s="172">
        <f>COUNTIFS('Hitos de enfoque priorizado'!B131,"6",'Hitos de enfoque priorizado'!C131,"N/C")</f>
        <v>0</v>
      </c>
      <c r="N131" s="262">
        <f t="shared" si="3"/>
        <v>0</v>
      </c>
      <c r="O131" s="281"/>
      <c r="P131" s="75" t="str">
        <f>IF('Hitos de enfoque priorizado'!$B131=1,'Hitos de enfoque priorizado'!$F131,"")</f>
        <v/>
      </c>
      <c r="Q131" s="75">
        <f>IF('Hitos de enfoque priorizado'!$B131=2,'Hitos de enfoque priorizado'!$F131,"")</f>
        <v>0</v>
      </c>
      <c r="R131" s="75" t="str">
        <f>IF('Hitos de enfoque priorizado'!$B131=3,'Hitos de enfoque priorizado'!$F131,"")</f>
        <v/>
      </c>
      <c r="S131" s="75" t="str">
        <f>IF('Hitos de enfoque priorizado'!$B131=4,'Hitos de enfoque priorizado'!$F131,"")</f>
        <v/>
      </c>
      <c r="T131" s="75" t="str">
        <f>IF('Hitos de enfoque priorizado'!$B131=5,'Hitos de enfoque priorizado'!$F131,"")</f>
        <v/>
      </c>
      <c r="U131" s="76" t="str">
        <f>IF('Hitos de enfoque priorizado'!$B131=6,'Hitos de enfoque priorizado'!$F131,"")</f>
        <v/>
      </c>
      <c r="V131" s="77" t="str">
        <f>IF(AND('Hitos de enfoque priorizado'!C131="Sí",'Hitos de enfoque priorizado'!F131=""),"CORRECT",IF('Hitos de enfoque priorizado'!C131="No","CORRECT",IF('Hitos de enfoque priorizado'!B131=1,"ERROR 1","N/C")))</f>
        <v>N/C</v>
      </c>
      <c r="W131" s="77" t="str">
        <f>IF(AND('Hitos de enfoque priorizado'!C131="Sí",'Hitos de enfoque priorizado'!F131=""),"CORRECT",IF('Hitos de enfoque priorizado'!C131="No","CORRECT",IF('Hitos de enfoque priorizado'!B131=2,"ERROR 1","N/C")))</f>
        <v>ERROR 1</v>
      </c>
      <c r="X131" s="77" t="str">
        <f>IF(AND('Hitos de enfoque priorizado'!C131="Sí",'Hitos de enfoque priorizado'!F131=""),"CORRECT",IF('Hitos de enfoque priorizado'!C131="No","CORRECT",IF('Hitos de enfoque priorizado'!B131=3,"ERROR 1","N/C")))</f>
        <v>N/C</v>
      </c>
      <c r="Y131" s="77" t="str">
        <f>IF(AND('Hitos de enfoque priorizado'!C131="Sí",'Hitos de enfoque priorizado'!F131=""),"CORRECT",IF('Hitos de enfoque priorizado'!C131="No","CORRECT",IF('Hitos de enfoque priorizado'!B131=4,"ERROR 1","N/C")))</f>
        <v>N/C</v>
      </c>
      <c r="Z131" s="77" t="str">
        <f>IF(AND('Hitos de enfoque priorizado'!C131="Sí",'Hitos de enfoque priorizado'!F131=""),"CORRECT",IF('Hitos de enfoque priorizado'!C131="No","CORRECT",IF('Hitos de enfoque priorizado'!B131=5,"ERROR 1","N/C")))</f>
        <v>N/C</v>
      </c>
      <c r="AA131" s="77" t="str">
        <f>IF(AND('Hitos de enfoque priorizado'!C131="Sí",'Hitos de enfoque priorizado'!F131=""),"CORRECT",IF('Hitos de enfoque priorizado'!C131="No","CORRECT",IF('Hitos de enfoque priorizado'!B131=6,"ERROR 1","N/C")))</f>
        <v>N/C</v>
      </c>
      <c r="AB131" s="69" t="str">
        <f>IF(AND('Hitos de enfoque priorizado'!C131="No",'Hitos de enfoque priorizado'!F131=""),IF('Hitos de enfoque priorizado'!B131=1,"ERROR 2","N/C"),"CORRECT")</f>
        <v>CORRECT</v>
      </c>
      <c r="AC131" s="69" t="str">
        <f>IF(AND('Hitos de enfoque priorizado'!C131="No",'Hitos de enfoque priorizado'!F131=""),IF('Hitos de enfoque priorizado'!B131=2,"ERROR 2","N/C"),"CORRECT")</f>
        <v>CORRECT</v>
      </c>
      <c r="AD131" s="69" t="str">
        <f>IF(AND('Hitos de enfoque priorizado'!C131="No",'Hitos de enfoque priorizado'!F131=""),IF('Hitos de enfoque priorizado'!B131=3,"ERROR 2","N/C"),"CORRECT")</f>
        <v>CORRECT</v>
      </c>
      <c r="AE131" s="69" t="str">
        <f>IF(AND('Hitos de enfoque priorizado'!C131="No",'Hitos de enfoque priorizado'!F131=""),IF('Hitos de enfoque priorizado'!B131=4,"ERROR 2","N/C"),"CORRECT")</f>
        <v>CORRECT</v>
      </c>
      <c r="AF131" s="69" t="str">
        <f>IF(AND('Hitos de enfoque priorizado'!C131="No",'Hitos de enfoque priorizado'!F131=""),IF('Hitos de enfoque priorizado'!B131=5,"ERROR 2","N/C"),"CORRECT")</f>
        <v>CORRECT</v>
      </c>
      <c r="AG131" s="78" t="str">
        <f>IF(AND('Hitos de enfoque priorizado'!C131="No",'Hitos de enfoque priorizado'!F131=""),IF('Hitos de enfoque priorizado'!B131=6,"ERROR 2","N/C"),"CORRECT")</f>
        <v>CORRECT</v>
      </c>
    </row>
    <row r="132" spans="1:33">
      <c r="A132" s="85">
        <f>COUNTIFS('Hitos de enfoque priorizado'!B132,"1",'Hitos de enfoque priorizado'!C132,"Sí")</f>
        <v>0</v>
      </c>
      <c r="B132" s="90">
        <f>COUNTIFS('Hitos de enfoque priorizado'!B132,"2",'Hitos de enfoque priorizado'!C132,"Sí")</f>
        <v>0</v>
      </c>
      <c r="C132" s="86">
        <f>COUNTIFS('Hitos de enfoque priorizado'!B132,"3",'Hitos de enfoque priorizado'!C132,"Sí")</f>
        <v>0</v>
      </c>
      <c r="D132" s="87">
        <f>COUNTIFS('Hitos de enfoque priorizado'!B132,"4",'Hitos de enfoque priorizado'!C132,"Sí")</f>
        <v>0</v>
      </c>
      <c r="E132" s="88">
        <f>COUNTIFS('Hitos de enfoque priorizado'!B132,"5",'Hitos de enfoque priorizado'!C132,"Sí")</f>
        <v>0</v>
      </c>
      <c r="F132" s="89">
        <f>COUNTIFS('Hitos de enfoque priorizado'!B132,"6",'Hitos de enfoque priorizado'!C132,"Sí")</f>
        <v>0</v>
      </c>
      <c r="G132" s="276">
        <f t="shared" si="5"/>
        <v>0</v>
      </c>
      <c r="H132" s="172">
        <f>COUNTIFS('Hitos de enfoque priorizado'!B132,"1",'Hitos de enfoque priorizado'!C132,"N/C")</f>
        <v>0</v>
      </c>
      <c r="I132" s="172">
        <f>COUNTIFS('Hitos de enfoque priorizado'!B132,"2",'Hitos de enfoque priorizado'!C132,"N/C")</f>
        <v>0</v>
      </c>
      <c r="J132" s="172">
        <f>COUNTIFS('Hitos de enfoque priorizado'!B132,"3",'Hitos de enfoque priorizado'!C132,"N/C")</f>
        <v>0</v>
      </c>
      <c r="K132" s="172">
        <f>COUNTIFS('Hitos de enfoque priorizado'!B132,"4",'Hitos de enfoque priorizado'!C132,"N/C")</f>
        <v>0</v>
      </c>
      <c r="L132" s="172">
        <f>COUNTIFS('Hitos de enfoque priorizado'!B132,"5",'Hitos de enfoque priorizado'!C132,"N/C")</f>
        <v>0</v>
      </c>
      <c r="M132" s="172">
        <f>COUNTIFS('Hitos de enfoque priorizado'!B132,"6",'Hitos de enfoque priorizado'!C132,"N/C")</f>
        <v>0</v>
      </c>
      <c r="N132" s="262">
        <f>SUM(H132:M132)</f>
        <v>0</v>
      </c>
      <c r="O132" s="281"/>
      <c r="P132" s="75" t="str">
        <f>IF('Hitos de enfoque priorizado'!$B132=1,'Hitos de enfoque priorizado'!$F132,"")</f>
        <v/>
      </c>
      <c r="Q132" s="75">
        <f>IF('Hitos de enfoque priorizado'!$B132=2,'Hitos de enfoque priorizado'!$F132,"")</f>
        <v>0</v>
      </c>
      <c r="R132" s="75" t="str">
        <f>IF('Hitos de enfoque priorizado'!$B132=3,'Hitos de enfoque priorizado'!$F132,"")</f>
        <v/>
      </c>
      <c r="S132" s="75" t="str">
        <f>IF('Hitos de enfoque priorizado'!$B132=4,'Hitos de enfoque priorizado'!$F132,"")</f>
        <v/>
      </c>
      <c r="T132" s="75" t="str">
        <f>IF('Hitos de enfoque priorizado'!$B132=5,'Hitos de enfoque priorizado'!$F132,"")</f>
        <v/>
      </c>
      <c r="U132" s="76" t="str">
        <f>IF('Hitos de enfoque priorizado'!$B132=6,'Hitos de enfoque priorizado'!$F132,"")</f>
        <v/>
      </c>
      <c r="V132" s="77" t="str">
        <f>IF(AND('Hitos de enfoque priorizado'!C132="Sí",'Hitos de enfoque priorizado'!F132=""),"CORRECT",IF('Hitos de enfoque priorizado'!C132="No","CORRECT",IF('Hitos de enfoque priorizado'!B132=1,"ERROR 1","N/C")))</f>
        <v>N/C</v>
      </c>
      <c r="W132" s="77" t="str">
        <f>IF(AND('Hitos de enfoque priorizado'!C132="Sí",'Hitos de enfoque priorizado'!F132=""),"CORRECT",IF('Hitos de enfoque priorizado'!C132="No","CORRECT",IF('Hitos de enfoque priorizado'!B132=2,"ERROR 1","N/C")))</f>
        <v>ERROR 1</v>
      </c>
      <c r="X132" s="77" t="str">
        <f>IF(AND('Hitos de enfoque priorizado'!C132="Sí",'Hitos de enfoque priorizado'!F132=""),"CORRECT",IF('Hitos de enfoque priorizado'!C132="No","CORRECT",IF('Hitos de enfoque priorizado'!B132=3,"ERROR 1","N/C")))</f>
        <v>N/C</v>
      </c>
      <c r="Y132" s="77" t="str">
        <f>IF(AND('Hitos de enfoque priorizado'!C132="Sí",'Hitos de enfoque priorizado'!F132=""),"CORRECT",IF('Hitos de enfoque priorizado'!C132="No","CORRECT",IF('Hitos de enfoque priorizado'!B132=4,"ERROR 1","N/C")))</f>
        <v>N/C</v>
      </c>
      <c r="Z132" s="77" t="str">
        <f>IF(AND('Hitos de enfoque priorizado'!C132="Sí",'Hitos de enfoque priorizado'!F132=""),"CORRECT",IF('Hitos de enfoque priorizado'!C132="No","CORRECT",IF('Hitos de enfoque priorizado'!B132=5,"ERROR 1","N/C")))</f>
        <v>N/C</v>
      </c>
      <c r="AA132" s="77" t="str">
        <f>IF(AND('Hitos de enfoque priorizado'!C132="Sí",'Hitos de enfoque priorizado'!F132=""),"CORRECT",IF('Hitos de enfoque priorizado'!C132="No","CORRECT",IF('Hitos de enfoque priorizado'!B132=6,"ERROR 1","N/C")))</f>
        <v>N/C</v>
      </c>
      <c r="AB132" s="69" t="str">
        <f>IF(AND('Hitos de enfoque priorizado'!C132="No",'Hitos de enfoque priorizado'!F132=""),IF('Hitos de enfoque priorizado'!B132=1,"ERROR 2","N/C"),"CORRECT")</f>
        <v>CORRECT</v>
      </c>
      <c r="AC132" s="69" t="str">
        <f>IF(AND('Hitos de enfoque priorizado'!C132="No",'Hitos de enfoque priorizado'!F132=""),IF('Hitos de enfoque priorizado'!B132=2,"ERROR 2","N/C"),"CORRECT")</f>
        <v>CORRECT</v>
      </c>
      <c r="AD132" s="69" t="str">
        <f>IF(AND('Hitos de enfoque priorizado'!C132="No",'Hitos de enfoque priorizado'!F132=""),IF('Hitos de enfoque priorizado'!B132=3,"ERROR 2","N/C"),"CORRECT")</f>
        <v>CORRECT</v>
      </c>
      <c r="AE132" s="69" t="str">
        <f>IF(AND('Hitos de enfoque priorizado'!C132="No",'Hitos de enfoque priorizado'!F132=""),IF('Hitos de enfoque priorizado'!B132=4,"ERROR 2","N/C"),"CORRECT")</f>
        <v>CORRECT</v>
      </c>
      <c r="AF132" s="69" t="str">
        <f>IF(AND('Hitos de enfoque priorizado'!C132="No",'Hitos de enfoque priorizado'!F132=""),IF('Hitos de enfoque priorizado'!B132=5,"ERROR 2","N/C"),"CORRECT")</f>
        <v>CORRECT</v>
      </c>
      <c r="AG132" s="78" t="str">
        <f>IF(AND('Hitos de enfoque priorizado'!C132="No",'Hitos de enfoque priorizado'!F132=""),IF('Hitos de enfoque priorizado'!B132=6,"ERROR 2","N/C"),"CORRECT")</f>
        <v>CORRECT</v>
      </c>
    </row>
    <row r="133" spans="1:33">
      <c r="A133" s="85">
        <f>COUNTIFS('Hitos de enfoque priorizado'!B133,"1",'Hitos de enfoque priorizado'!C133,"Sí")</f>
        <v>0</v>
      </c>
      <c r="B133" s="90">
        <f>COUNTIFS('Hitos de enfoque priorizado'!B133,"2",'Hitos de enfoque priorizado'!C133,"Sí")</f>
        <v>0</v>
      </c>
      <c r="C133" s="86">
        <f>COUNTIFS('Hitos de enfoque priorizado'!B133,"3",'Hitos de enfoque priorizado'!C133,"Sí")</f>
        <v>0</v>
      </c>
      <c r="D133" s="87">
        <f>COUNTIFS('Hitos de enfoque priorizado'!B133,"4",'Hitos de enfoque priorizado'!C133,"Sí")</f>
        <v>0</v>
      </c>
      <c r="E133" s="88">
        <f>COUNTIFS('Hitos de enfoque priorizado'!B133,"5",'Hitos de enfoque priorizado'!C133,"Sí")</f>
        <v>0</v>
      </c>
      <c r="F133" s="89">
        <f>COUNTIFS('Hitos de enfoque priorizado'!B133,"6",'Hitos de enfoque priorizado'!C133,"Sí")</f>
        <v>0</v>
      </c>
      <c r="G133" s="276">
        <f t="shared" ref="G133:G164" si="6">SUM(A133:F133)</f>
        <v>0</v>
      </c>
      <c r="H133" s="172">
        <f>COUNTIFS('Hitos de enfoque priorizado'!B133,"1",'Hitos de enfoque priorizado'!C133,"N/C")</f>
        <v>0</v>
      </c>
      <c r="I133" s="172">
        <f>COUNTIFS('Hitos de enfoque priorizado'!B133,"2",'Hitos de enfoque priorizado'!C133,"N/C")</f>
        <v>0</v>
      </c>
      <c r="J133" s="172">
        <f>COUNTIFS('Hitos de enfoque priorizado'!B133,"3",'Hitos de enfoque priorizado'!C133,"N/C")</f>
        <v>0</v>
      </c>
      <c r="K133" s="172">
        <f>COUNTIFS('Hitos de enfoque priorizado'!B133,"4",'Hitos de enfoque priorizado'!C133,"N/C")</f>
        <v>0</v>
      </c>
      <c r="L133" s="172">
        <f>COUNTIFS('Hitos de enfoque priorizado'!B133,"5",'Hitos de enfoque priorizado'!C133,"N/C")</f>
        <v>0</v>
      </c>
      <c r="M133" s="172">
        <f>COUNTIFS('Hitos de enfoque priorizado'!B133,"6",'Hitos de enfoque priorizado'!C133,"N/C")</f>
        <v>0</v>
      </c>
      <c r="N133" s="262">
        <f t="shared" ref="N133:N196" si="7">SUM(H133:M133)</f>
        <v>0</v>
      </c>
      <c r="O133" s="281"/>
      <c r="P133" s="75" t="str">
        <f>IF('Hitos de enfoque priorizado'!$B133=1,'Hitos de enfoque priorizado'!$F133,"")</f>
        <v/>
      </c>
      <c r="Q133" s="75">
        <f>IF('Hitos de enfoque priorizado'!$B133=2,'Hitos de enfoque priorizado'!$F133,"")</f>
        <v>0</v>
      </c>
      <c r="R133" s="75" t="str">
        <f>IF('Hitos de enfoque priorizado'!$B133=3,'Hitos de enfoque priorizado'!$F133,"")</f>
        <v/>
      </c>
      <c r="S133" s="75" t="str">
        <f>IF('Hitos de enfoque priorizado'!$B133=4,'Hitos de enfoque priorizado'!$F133,"")</f>
        <v/>
      </c>
      <c r="T133" s="75" t="str">
        <f>IF('Hitos de enfoque priorizado'!$B133=5,'Hitos de enfoque priorizado'!$F133,"")</f>
        <v/>
      </c>
      <c r="U133" s="76" t="str">
        <f>IF('Hitos de enfoque priorizado'!$B133=6,'Hitos de enfoque priorizado'!$F133,"")</f>
        <v/>
      </c>
      <c r="V133" s="77" t="str">
        <f>IF(AND('Hitos de enfoque priorizado'!C133="Sí",'Hitos de enfoque priorizado'!F133=""),"CORRECT",IF('Hitos de enfoque priorizado'!C133="No","CORRECT",IF('Hitos de enfoque priorizado'!B133=1,"ERROR 1","N/C")))</f>
        <v>N/C</v>
      </c>
      <c r="W133" s="77" t="str">
        <f>IF(AND('Hitos de enfoque priorizado'!C133="Sí",'Hitos de enfoque priorizado'!F133=""),"CORRECT",IF('Hitos de enfoque priorizado'!C133="No","CORRECT",IF('Hitos de enfoque priorizado'!B133=2,"ERROR 1","N/C")))</f>
        <v>ERROR 1</v>
      </c>
      <c r="X133" s="77" t="str">
        <f>IF(AND('Hitos de enfoque priorizado'!C133="Sí",'Hitos de enfoque priorizado'!F133=""),"CORRECT",IF('Hitos de enfoque priorizado'!C133="No","CORRECT",IF('Hitos de enfoque priorizado'!B133=3,"ERROR 1","N/C")))</f>
        <v>N/C</v>
      </c>
      <c r="Y133" s="77" t="str">
        <f>IF(AND('Hitos de enfoque priorizado'!C133="Sí",'Hitos de enfoque priorizado'!F133=""),"CORRECT",IF('Hitos de enfoque priorizado'!C133="No","CORRECT",IF('Hitos de enfoque priorizado'!B133=4,"ERROR 1","N/C")))</f>
        <v>N/C</v>
      </c>
      <c r="Z133" s="77" t="str">
        <f>IF(AND('Hitos de enfoque priorizado'!C133="Sí",'Hitos de enfoque priorizado'!F133=""),"CORRECT",IF('Hitos de enfoque priorizado'!C133="No","CORRECT",IF('Hitos de enfoque priorizado'!B133=5,"ERROR 1","N/C")))</f>
        <v>N/C</v>
      </c>
      <c r="AA133" s="77" t="str">
        <f>IF(AND('Hitos de enfoque priorizado'!C133="Sí",'Hitos de enfoque priorizado'!F133=""),"CORRECT",IF('Hitos de enfoque priorizado'!C133="No","CORRECT",IF('Hitos de enfoque priorizado'!B133=6,"ERROR 1","N/C")))</f>
        <v>N/C</v>
      </c>
      <c r="AB133" s="69" t="str">
        <f>IF(AND('Hitos de enfoque priorizado'!C133="No",'Hitos de enfoque priorizado'!F133=""),IF('Hitos de enfoque priorizado'!B133=1,"ERROR 2","N/C"),"CORRECT")</f>
        <v>CORRECT</v>
      </c>
      <c r="AC133" s="69" t="str">
        <f>IF(AND('Hitos de enfoque priorizado'!C133="No",'Hitos de enfoque priorizado'!F133=""),IF('Hitos de enfoque priorizado'!B133=2,"ERROR 2","N/C"),"CORRECT")</f>
        <v>CORRECT</v>
      </c>
      <c r="AD133" s="69" t="str">
        <f>IF(AND('Hitos de enfoque priorizado'!C133="No",'Hitos de enfoque priorizado'!F133=""),IF('Hitos de enfoque priorizado'!B133=3,"ERROR 2","N/C"),"CORRECT")</f>
        <v>CORRECT</v>
      </c>
      <c r="AE133" s="69" t="str">
        <f>IF(AND('Hitos de enfoque priorizado'!C133="No",'Hitos de enfoque priorizado'!F133=""),IF('Hitos de enfoque priorizado'!B133=4,"ERROR 2","N/C"),"CORRECT")</f>
        <v>CORRECT</v>
      </c>
      <c r="AF133" s="69" t="str">
        <f>IF(AND('Hitos de enfoque priorizado'!C133="No",'Hitos de enfoque priorizado'!F133=""),IF('Hitos de enfoque priorizado'!B133=5,"ERROR 2","N/C"),"CORRECT")</f>
        <v>CORRECT</v>
      </c>
      <c r="AG133" s="78" t="str">
        <f>IF(AND('Hitos de enfoque priorizado'!C133="No",'Hitos de enfoque priorizado'!F133=""),IF('Hitos de enfoque priorizado'!B133=6,"ERROR 2","N/C"),"CORRECT")</f>
        <v>CORRECT</v>
      </c>
    </row>
    <row r="134" spans="1:33">
      <c r="A134" s="85">
        <f>COUNTIFS('Hitos de enfoque priorizado'!B134,"1",'Hitos de enfoque priorizado'!C134,"Sí")</f>
        <v>0</v>
      </c>
      <c r="B134" s="90">
        <f>COUNTIFS('Hitos de enfoque priorizado'!B134,"2",'Hitos de enfoque priorizado'!C134,"Sí")</f>
        <v>0</v>
      </c>
      <c r="C134" s="86">
        <f>COUNTIFS('Hitos de enfoque priorizado'!B134,"3",'Hitos de enfoque priorizado'!C134,"Sí")</f>
        <v>0</v>
      </c>
      <c r="D134" s="87">
        <f>COUNTIFS('Hitos de enfoque priorizado'!B134,"4",'Hitos de enfoque priorizado'!C134,"Sí")</f>
        <v>0</v>
      </c>
      <c r="E134" s="88">
        <f>COUNTIFS('Hitos de enfoque priorizado'!B134,"5",'Hitos de enfoque priorizado'!C134,"Sí")</f>
        <v>0</v>
      </c>
      <c r="F134" s="89">
        <f>COUNTIFS('Hitos de enfoque priorizado'!B134,"6",'Hitos de enfoque priorizado'!C134,"Sí")</f>
        <v>0</v>
      </c>
      <c r="G134" s="276">
        <f t="shared" si="6"/>
        <v>0</v>
      </c>
      <c r="H134" s="172">
        <f>COUNTIFS('Hitos de enfoque priorizado'!B134,"1",'Hitos de enfoque priorizado'!C134,"N/C")</f>
        <v>0</v>
      </c>
      <c r="I134" s="172">
        <f>COUNTIFS('Hitos de enfoque priorizado'!B134,"2",'Hitos de enfoque priorizado'!C134,"N/C")</f>
        <v>0</v>
      </c>
      <c r="J134" s="172">
        <f>COUNTIFS('Hitos de enfoque priorizado'!B134,"3",'Hitos de enfoque priorizado'!C134,"N/C")</f>
        <v>0</v>
      </c>
      <c r="K134" s="172">
        <f>COUNTIFS('Hitos de enfoque priorizado'!B134,"4",'Hitos de enfoque priorizado'!C134,"N/C")</f>
        <v>0</v>
      </c>
      <c r="L134" s="172">
        <f>COUNTIFS('Hitos de enfoque priorizado'!B134,"5",'Hitos de enfoque priorizado'!C134,"N/C")</f>
        <v>0</v>
      </c>
      <c r="M134" s="172">
        <f>COUNTIFS('Hitos de enfoque priorizado'!B134,"6",'Hitos de enfoque priorizado'!C134,"N/C")</f>
        <v>0</v>
      </c>
      <c r="N134" s="262">
        <f t="shared" si="7"/>
        <v>0</v>
      </c>
      <c r="O134" s="281"/>
      <c r="P134" s="75" t="str">
        <f>IF('Hitos de enfoque priorizado'!$B134=1,'Hitos de enfoque priorizado'!$F134,"")</f>
        <v/>
      </c>
      <c r="Q134" s="75">
        <f>IF('Hitos de enfoque priorizado'!$B134=2,'Hitos de enfoque priorizado'!$F134,"")</f>
        <v>0</v>
      </c>
      <c r="R134" s="75" t="str">
        <f>IF('Hitos de enfoque priorizado'!$B134=3,'Hitos de enfoque priorizado'!$F134,"")</f>
        <v/>
      </c>
      <c r="S134" s="75" t="str">
        <f>IF('Hitos de enfoque priorizado'!$B134=4,'Hitos de enfoque priorizado'!$F134,"")</f>
        <v/>
      </c>
      <c r="T134" s="75" t="str">
        <f>IF('Hitos de enfoque priorizado'!$B134=5,'Hitos de enfoque priorizado'!$F134,"")</f>
        <v/>
      </c>
      <c r="U134" s="76" t="str">
        <f>IF('Hitos de enfoque priorizado'!$B134=6,'Hitos de enfoque priorizado'!$F134,"")</f>
        <v/>
      </c>
      <c r="V134" s="77" t="str">
        <f>IF(AND('Hitos de enfoque priorizado'!C134="Sí",'Hitos de enfoque priorizado'!F134=""),"CORRECT",IF('Hitos de enfoque priorizado'!C134="No","CORRECT",IF('Hitos de enfoque priorizado'!B134=1,"ERROR 1","N/C")))</f>
        <v>N/C</v>
      </c>
      <c r="W134" s="77" t="str">
        <f>IF(AND('Hitos de enfoque priorizado'!C134="Sí",'Hitos de enfoque priorizado'!F134=""),"CORRECT",IF('Hitos de enfoque priorizado'!C134="No","CORRECT",IF('Hitos de enfoque priorizado'!B134=2,"ERROR 1","N/C")))</f>
        <v>ERROR 1</v>
      </c>
      <c r="X134" s="77" t="str">
        <f>IF(AND('Hitos de enfoque priorizado'!C134="Sí",'Hitos de enfoque priorizado'!F134=""),"CORRECT",IF('Hitos de enfoque priorizado'!C134="No","CORRECT",IF('Hitos de enfoque priorizado'!B134=3,"ERROR 1","N/C")))</f>
        <v>N/C</v>
      </c>
      <c r="Y134" s="77" t="str">
        <f>IF(AND('Hitos de enfoque priorizado'!C134="Sí",'Hitos de enfoque priorizado'!F134=""),"CORRECT",IF('Hitos de enfoque priorizado'!C134="No","CORRECT",IF('Hitos de enfoque priorizado'!B134=4,"ERROR 1","N/C")))</f>
        <v>N/C</v>
      </c>
      <c r="Z134" s="77" t="str">
        <f>IF(AND('Hitos de enfoque priorizado'!C134="Sí",'Hitos de enfoque priorizado'!F134=""),"CORRECT",IF('Hitos de enfoque priorizado'!C134="No","CORRECT",IF('Hitos de enfoque priorizado'!B134=5,"ERROR 1","N/C")))</f>
        <v>N/C</v>
      </c>
      <c r="AA134" s="77" t="str">
        <f>IF(AND('Hitos de enfoque priorizado'!C134="Sí",'Hitos de enfoque priorizado'!F134=""),"CORRECT",IF('Hitos de enfoque priorizado'!C134="No","CORRECT",IF('Hitos de enfoque priorizado'!B134=6,"ERROR 1","N/C")))</f>
        <v>N/C</v>
      </c>
      <c r="AB134" s="69" t="str">
        <f>IF(AND('Hitos de enfoque priorizado'!C134="No",'Hitos de enfoque priorizado'!F134=""),IF('Hitos de enfoque priorizado'!B134=1,"ERROR 2","N/C"),"CORRECT")</f>
        <v>CORRECT</v>
      </c>
      <c r="AC134" s="69" t="str">
        <f>IF(AND('Hitos de enfoque priorizado'!C134="No",'Hitos de enfoque priorizado'!F134=""),IF('Hitos de enfoque priorizado'!B134=2,"ERROR 2","N/C"),"CORRECT")</f>
        <v>CORRECT</v>
      </c>
      <c r="AD134" s="69" t="str">
        <f>IF(AND('Hitos de enfoque priorizado'!C134="No",'Hitos de enfoque priorizado'!F134=""),IF('Hitos de enfoque priorizado'!B134=3,"ERROR 2","N/C"),"CORRECT")</f>
        <v>CORRECT</v>
      </c>
      <c r="AE134" s="69" t="str">
        <f>IF(AND('Hitos de enfoque priorizado'!C134="No",'Hitos de enfoque priorizado'!F134=""),IF('Hitos de enfoque priorizado'!B134=4,"ERROR 2","N/C"),"CORRECT")</f>
        <v>CORRECT</v>
      </c>
      <c r="AF134" s="69" t="str">
        <f>IF(AND('Hitos de enfoque priorizado'!C134="No",'Hitos de enfoque priorizado'!F134=""),IF('Hitos de enfoque priorizado'!B134=5,"ERROR 2","N/C"),"CORRECT")</f>
        <v>CORRECT</v>
      </c>
      <c r="AG134" s="78" t="str">
        <f>IF(AND('Hitos de enfoque priorizado'!C134="No",'Hitos de enfoque priorizado'!F134=""),IF('Hitos de enfoque priorizado'!B134=6,"ERROR 2","N/C"),"CORRECT")</f>
        <v>CORRECT</v>
      </c>
    </row>
    <row r="135" spans="1:33">
      <c r="A135" s="85">
        <f>COUNTIFS('Hitos de enfoque priorizado'!B135,"1",'Hitos de enfoque priorizado'!C135,"Sí")</f>
        <v>0</v>
      </c>
      <c r="B135" s="90">
        <f>COUNTIFS('Hitos de enfoque priorizado'!B135,"2",'Hitos de enfoque priorizado'!C135,"Sí")</f>
        <v>0</v>
      </c>
      <c r="C135" s="86">
        <f>COUNTIFS('Hitos de enfoque priorizado'!B135,"3",'Hitos de enfoque priorizado'!C135,"Sí")</f>
        <v>0</v>
      </c>
      <c r="D135" s="87">
        <f>COUNTIFS('Hitos de enfoque priorizado'!B135,"4",'Hitos de enfoque priorizado'!C135,"Sí")</f>
        <v>0</v>
      </c>
      <c r="E135" s="88">
        <f>COUNTIFS('Hitos de enfoque priorizado'!B135,"5",'Hitos de enfoque priorizado'!C135,"Sí")</f>
        <v>0</v>
      </c>
      <c r="F135" s="89">
        <f>COUNTIFS('Hitos de enfoque priorizado'!B135,"6",'Hitos de enfoque priorizado'!C135,"Sí")</f>
        <v>0</v>
      </c>
      <c r="G135" s="276">
        <f t="shared" si="6"/>
        <v>0</v>
      </c>
      <c r="H135" s="172">
        <f>COUNTIFS('Hitos de enfoque priorizado'!B135,"1",'Hitos de enfoque priorizado'!C135,"N/C")</f>
        <v>0</v>
      </c>
      <c r="I135" s="172">
        <f>COUNTIFS('Hitos de enfoque priorizado'!B135,"2",'Hitos de enfoque priorizado'!C135,"N/C")</f>
        <v>0</v>
      </c>
      <c r="J135" s="172">
        <f>COUNTIFS('Hitos de enfoque priorizado'!B135,"3",'Hitos de enfoque priorizado'!C135,"N/C")</f>
        <v>0</v>
      </c>
      <c r="K135" s="172">
        <f>COUNTIFS('Hitos de enfoque priorizado'!B135,"4",'Hitos de enfoque priorizado'!C135,"N/C")</f>
        <v>0</v>
      </c>
      <c r="L135" s="172">
        <f>COUNTIFS('Hitos de enfoque priorizado'!B135,"5",'Hitos de enfoque priorizado'!C135,"N/C")</f>
        <v>0</v>
      </c>
      <c r="M135" s="172">
        <f>COUNTIFS('Hitos de enfoque priorizado'!B135,"6",'Hitos de enfoque priorizado'!C135,"N/C")</f>
        <v>0</v>
      </c>
      <c r="N135" s="262">
        <f t="shared" si="7"/>
        <v>0</v>
      </c>
      <c r="O135" s="281"/>
      <c r="P135" s="75" t="str">
        <f>IF('Hitos de enfoque priorizado'!$B135=1,'Hitos de enfoque priorizado'!$F135,"")</f>
        <v/>
      </c>
      <c r="Q135" s="75" t="str">
        <f>IF('Hitos de enfoque priorizado'!$B135=2,'Hitos de enfoque priorizado'!$F135,"")</f>
        <v/>
      </c>
      <c r="R135" s="75" t="str">
        <f>IF('Hitos de enfoque priorizado'!$B135=3,'Hitos de enfoque priorizado'!$F135,"")</f>
        <v/>
      </c>
      <c r="S135" s="75" t="str">
        <f>IF('Hitos de enfoque priorizado'!$B135=4,'Hitos de enfoque priorizado'!$F135,"")</f>
        <v/>
      </c>
      <c r="T135" s="75" t="str">
        <f>IF('Hitos de enfoque priorizado'!$B135=5,'Hitos de enfoque priorizado'!$F135,"")</f>
        <v/>
      </c>
      <c r="U135" s="76" t="str">
        <f>IF('Hitos de enfoque priorizado'!$B135=6,'Hitos de enfoque priorizado'!$F135,"")</f>
        <v/>
      </c>
      <c r="V135" s="77" t="str">
        <f>IF(AND('Hitos de enfoque priorizado'!C135="Sí",'Hitos de enfoque priorizado'!F135=""),"CORRECT",IF('Hitos de enfoque priorizado'!C135="No","CORRECT",IF('Hitos de enfoque priorizado'!B135=1,"ERROR 1","N/C")))</f>
        <v>N/C</v>
      </c>
      <c r="W135" s="77" t="str">
        <f>IF(AND('Hitos de enfoque priorizado'!C135="Sí",'Hitos de enfoque priorizado'!F135=""),"CORRECT",IF('Hitos de enfoque priorizado'!C135="No","CORRECT",IF('Hitos de enfoque priorizado'!B135=2,"ERROR 1","N/C")))</f>
        <v>N/C</v>
      </c>
      <c r="X135" s="77" t="str">
        <f>IF(AND('Hitos de enfoque priorizado'!C135="Sí",'Hitos de enfoque priorizado'!F135=""),"CORRECT",IF('Hitos de enfoque priorizado'!C135="No","CORRECT",IF('Hitos de enfoque priorizado'!B135=3,"ERROR 1","N/C")))</f>
        <v>N/C</v>
      </c>
      <c r="Y135" s="77" t="str">
        <f>IF(AND('Hitos de enfoque priorizado'!C135="Sí",'Hitos de enfoque priorizado'!F135=""),"CORRECT",IF('Hitos de enfoque priorizado'!C135="No","CORRECT",IF('Hitos de enfoque priorizado'!B135=4,"ERROR 1","N/C")))</f>
        <v>N/C</v>
      </c>
      <c r="Z135" s="77" t="str">
        <f>IF(AND('Hitos de enfoque priorizado'!C135="Sí",'Hitos de enfoque priorizado'!F135=""),"CORRECT",IF('Hitos de enfoque priorizado'!C135="No","CORRECT",IF('Hitos de enfoque priorizado'!B135=5,"ERROR 1","N/C")))</f>
        <v>N/C</v>
      </c>
      <c r="AA135" s="77" t="str">
        <f>IF(AND('Hitos de enfoque priorizado'!C135="Sí",'Hitos de enfoque priorizado'!F135=""),"CORRECT",IF('Hitos de enfoque priorizado'!C135="No","CORRECT",IF('Hitos de enfoque priorizado'!B135=6,"ERROR 1","N/C")))</f>
        <v>N/C</v>
      </c>
      <c r="AB135" s="69" t="str">
        <f>IF(AND('Hitos de enfoque priorizado'!C135="No",'Hitos de enfoque priorizado'!F135=""),IF('Hitos de enfoque priorizado'!B135=1,"ERROR 2","N/C"),"CORRECT")</f>
        <v>CORRECT</v>
      </c>
      <c r="AC135" s="69" t="str">
        <f>IF(AND('Hitos de enfoque priorizado'!C135="No",'Hitos de enfoque priorizado'!F135=""),IF('Hitos de enfoque priorizado'!B135=2,"ERROR 2","N/C"),"CORRECT")</f>
        <v>CORRECT</v>
      </c>
      <c r="AD135" s="69" t="str">
        <f>IF(AND('Hitos de enfoque priorizado'!C135="No",'Hitos de enfoque priorizado'!F135=""),IF('Hitos de enfoque priorizado'!B135=3,"ERROR 2","N/C"),"CORRECT")</f>
        <v>CORRECT</v>
      </c>
      <c r="AE135" s="69" t="str">
        <f>IF(AND('Hitos de enfoque priorizado'!C135="No",'Hitos de enfoque priorizado'!F135=""),IF('Hitos de enfoque priorizado'!B135=4,"ERROR 2","N/C"),"CORRECT")</f>
        <v>CORRECT</v>
      </c>
      <c r="AF135" s="69" t="str">
        <f>IF(AND('Hitos de enfoque priorizado'!C135="No",'Hitos de enfoque priorizado'!F135=""),IF('Hitos de enfoque priorizado'!B135=5,"ERROR 2","N/C"),"CORRECT")</f>
        <v>CORRECT</v>
      </c>
      <c r="AG135" s="78" t="str">
        <f>IF(AND('Hitos de enfoque priorizado'!C135="No",'Hitos de enfoque priorizado'!F135=""),IF('Hitos de enfoque priorizado'!B135=6,"ERROR 2","N/C"),"CORRECT")</f>
        <v>CORRECT</v>
      </c>
    </row>
    <row r="136" spans="1:33">
      <c r="A136" s="85">
        <f>COUNTIFS('Hitos de enfoque priorizado'!B136,"1",'Hitos de enfoque priorizado'!C136,"Sí")</f>
        <v>0</v>
      </c>
      <c r="B136" s="90">
        <f>COUNTIFS('Hitos de enfoque priorizado'!B136,"2",'Hitos de enfoque priorizado'!C136,"Sí")</f>
        <v>0</v>
      </c>
      <c r="C136" s="86">
        <f>COUNTIFS('Hitos de enfoque priorizado'!B136,"3",'Hitos de enfoque priorizado'!C136,"Sí")</f>
        <v>0</v>
      </c>
      <c r="D136" s="87">
        <f>COUNTIFS('Hitos de enfoque priorizado'!B136,"4",'Hitos de enfoque priorizado'!C136,"Sí")</f>
        <v>0</v>
      </c>
      <c r="E136" s="88">
        <f>COUNTIFS('Hitos de enfoque priorizado'!B136,"5",'Hitos de enfoque priorizado'!C136,"Sí")</f>
        <v>0</v>
      </c>
      <c r="F136" s="89">
        <f>COUNTIFS('Hitos de enfoque priorizado'!B136,"6",'Hitos de enfoque priorizado'!C136,"Sí")</f>
        <v>0</v>
      </c>
      <c r="G136" s="276">
        <f t="shared" si="6"/>
        <v>0</v>
      </c>
      <c r="H136" s="172">
        <f>COUNTIFS('Hitos de enfoque priorizado'!B136,"1",'Hitos de enfoque priorizado'!C136,"N/C")</f>
        <v>0</v>
      </c>
      <c r="I136" s="172">
        <f>COUNTIFS('Hitos de enfoque priorizado'!B136,"2",'Hitos de enfoque priorizado'!C136,"N/C")</f>
        <v>0</v>
      </c>
      <c r="J136" s="172">
        <f>COUNTIFS('Hitos de enfoque priorizado'!B136,"3",'Hitos de enfoque priorizado'!C136,"N/C")</f>
        <v>0</v>
      </c>
      <c r="K136" s="172">
        <f>COUNTIFS('Hitos de enfoque priorizado'!B136,"4",'Hitos de enfoque priorizado'!C136,"N/C")</f>
        <v>0</v>
      </c>
      <c r="L136" s="172">
        <f>COUNTIFS('Hitos de enfoque priorizado'!B136,"5",'Hitos de enfoque priorizado'!C136,"N/C")</f>
        <v>0</v>
      </c>
      <c r="M136" s="172">
        <f>COUNTIFS('Hitos de enfoque priorizado'!B136,"6",'Hitos de enfoque priorizado'!C136,"N/C")</f>
        <v>0</v>
      </c>
      <c r="N136" s="262">
        <f t="shared" si="7"/>
        <v>0</v>
      </c>
      <c r="O136" s="281"/>
      <c r="P136" s="75" t="str">
        <f>IF('Hitos de enfoque priorizado'!$B136=1,'Hitos de enfoque priorizado'!$F136,"")</f>
        <v/>
      </c>
      <c r="Q136" s="75">
        <f>IF('Hitos de enfoque priorizado'!$B136=2,'Hitos de enfoque priorizado'!$F136,"")</f>
        <v>0</v>
      </c>
      <c r="R136" s="75" t="str">
        <f>IF('Hitos de enfoque priorizado'!$B136=3,'Hitos de enfoque priorizado'!$F136,"")</f>
        <v/>
      </c>
      <c r="S136" s="75" t="str">
        <f>IF('Hitos de enfoque priorizado'!$B136=4,'Hitos de enfoque priorizado'!$F136,"")</f>
        <v/>
      </c>
      <c r="T136" s="75" t="str">
        <f>IF('Hitos de enfoque priorizado'!$B136=5,'Hitos de enfoque priorizado'!$F136,"")</f>
        <v/>
      </c>
      <c r="U136" s="76" t="str">
        <f>IF('Hitos de enfoque priorizado'!$B136=6,'Hitos de enfoque priorizado'!$F136,"")</f>
        <v/>
      </c>
      <c r="V136" s="77" t="str">
        <f>IF(AND('Hitos de enfoque priorizado'!C136="Sí",'Hitos de enfoque priorizado'!F136=""),"CORRECT",IF('Hitos de enfoque priorizado'!C136="No","CORRECT",IF('Hitos de enfoque priorizado'!B136=1,"ERROR 1","N/C")))</f>
        <v>N/C</v>
      </c>
      <c r="W136" s="77" t="str">
        <f>IF(AND('Hitos de enfoque priorizado'!C136="Sí",'Hitos de enfoque priorizado'!F136=""),"CORRECT",IF('Hitos de enfoque priorizado'!C136="No","CORRECT",IF('Hitos de enfoque priorizado'!B136=2,"ERROR 1","N/C")))</f>
        <v>ERROR 1</v>
      </c>
      <c r="X136" s="77" t="str">
        <f>IF(AND('Hitos de enfoque priorizado'!C136="Sí",'Hitos de enfoque priorizado'!F136=""),"CORRECT",IF('Hitos de enfoque priorizado'!C136="No","CORRECT",IF('Hitos de enfoque priorizado'!B136=3,"ERROR 1","N/C")))</f>
        <v>N/C</v>
      </c>
      <c r="Y136" s="77" t="str">
        <f>IF(AND('Hitos de enfoque priorizado'!C136="Sí",'Hitos de enfoque priorizado'!F136=""),"CORRECT",IF('Hitos de enfoque priorizado'!C136="No","CORRECT",IF('Hitos de enfoque priorizado'!B136=4,"ERROR 1","N/C")))</f>
        <v>N/C</v>
      </c>
      <c r="Z136" s="77" t="str">
        <f>IF(AND('Hitos de enfoque priorizado'!C136="Sí",'Hitos de enfoque priorizado'!F136=""),"CORRECT",IF('Hitos de enfoque priorizado'!C136="No","CORRECT",IF('Hitos de enfoque priorizado'!B136=5,"ERROR 1","N/C")))</f>
        <v>N/C</v>
      </c>
      <c r="AA136" s="77" t="str">
        <f>IF(AND('Hitos de enfoque priorizado'!C136="Sí",'Hitos de enfoque priorizado'!F136=""),"CORRECT",IF('Hitos de enfoque priorizado'!C136="No","CORRECT",IF('Hitos de enfoque priorizado'!B136=6,"ERROR 1","N/C")))</f>
        <v>N/C</v>
      </c>
      <c r="AB136" s="69" t="str">
        <f>IF(AND('Hitos de enfoque priorizado'!C136="No",'Hitos de enfoque priorizado'!F136=""),IF('Hitos de enfoque priorizado'!B136=1,"ERROR 2","N/C"),"CORRECT")</f>
        <v>CORRECT</v>
      </c>
      <c r="AC136" s="69" t="str">
        <f>IF(AND('Hitos de enfoque priorizado'!C136="No",'Hitos de enfoque priorizado'!F136=""),IF('Hitos de enfoque priorizado'!B136=2,"ERROR 2","N/C"),"CORRECT")</f>
        <v>CORRECT</v>
      </c>
      <c r="AD136" s="69" t="str">
        <f>IF(AND('Hitos de enfoque priorizado'!C136="No",'Hitos de enfoque priorizado'!F136=""),IF('Hitos de enfoque priorizado'!B136=3,"ERROR 2","N/C"),"CORRECT")</f>
        <v>CORRECT</v>
      </c>
      <c r="AE136" s="69" t="str">
        <f>IF(AND('Hitos de enfoque priorizado'!C136="No",'Hitos de enfoque priorizado'!F136=""),IF('Hitos de enfoque priorizado'!B136=4,"ERROR 2","N/C"),"CORRECT")</f>
        <v>CORRECT</v>
      </c>
      <c r="AF136" s="69" t="str">
        <f>IF(AND('Hitos de enfoque priorizado'!C136="No",'Hitos de enfoque priorizado'!F136=""),IF('Hitos de enfoque priorizado'!B136=5,"ERROR 2","N/C"),"CORRECT")</f>
        <v>CORRECT</v>
      </c>
      <c r="AG136" s="78" t="str">
        <f>IF(AND('Hitos de enfoque priorizado'!C136="No",'Hitos de enfoque priorizado'!F136=""),IF('Hitos de enfoque priorizado'!B136=6,"ERROR 2","N/C"),"CORRECT")</f>
        <v>CORRECT</v>
      </c>
    </row>
    <row r="137" spans="1:33">
      <c r="A137" s="85">
        <f>COUNTIFS('Hitos de enfoque priorizado'!B137,"1",'Hitos de enfoque priorizado'!C137,"Sí")</f>
        <v>0</v>
      </c>
      <c r="B137" s="90">
        <f>COUNTIFS('Hitos de enfoque priorizado'!B137,"2",'Hitos de enfoque priorizado'!C137,"Sí")</f>
        <v>0</v>
      </c>
      <c r="C137" s="86">
        <f>COUNTIFS('Hitos de enfoque priorizado'!B137,"3",'Hitos de enfoque priorizado'!C137,"Sí")</f>
        <v>0</v>
      </c>
      <c r="D137" s="87">
        <f>COUNTIFS('Hitos de enfoque priorizado'!B137,"4",'Hitos de enfoque priorizado'!C137,"Sí")</f>
        <v>0</v>
      </c>
      <c r="E137" s="88">
        <f>COUNTIFS('Hitos de enfoque priorizado'!B137,"5",'Hitos de enfoque priorizado'!C137,"Sí")</f>
        <v>0</v>
      </c>
      <c r="F137" s="89">
        <f>COUNTIFS('Hitos de enfoque priorizado'!B137,"6",'Hitos de enfoque priorizado'!C137,"Sí")</f>
        <v>0</v>
      </c>
      <c r="G137" s="276">
        <f t="shared" si="6"/>
        <v>0</v>
      </c>
      <c r="H137" s="172">
        <f>COUNTIFS('Hitos de enfoque priorizado'!B137,"1",'Hitos de enfoque priorizado'!C137,"N/C")</f>
        <v>0</v>
      </c>
      <c r="I137" s="172">
        <f>COUNTIFS('Hitos de enfoque priorizado'!B137,"2",'Hitos de enfoque priorizado'!C137,"N/C")</f>
        <v>0</v>
      </c>
      <c r="J137" s="172">
        <f>COUNTIFS('Hitos de enfoque priorizado'!B137,"3",'Hitos de enfoque priorizado'!C137,"N/C")</f>
        <v>0</v>
      </c>
      <c r="K137" s="172">
        <f>COUNTIFS('Hitos de enfoque priorizado'!B137,"4",'Hitos de enfoque priorizado'!C137,"N/C")</f>
        <v>0</v>
      </c>
      <c r="L137" s="172">
        <f>COUNTIFS('Hitos de enfoque priorizado'!B137,"5",'Hitos de enfoque priorizado'!C137,"N/C")</f>
        <v>0</v>
      </c>
      <c r="M137" s="172">
        <f>COUNTIFS('Hitos de enfoque priorizado'!B137,"6",'Hitos de enfoque priorizado'!C137,"N/C")</f>
        <v>0</v>
      </c>
      <c r="N137" s="262">
        <f t="shared" si="7"/>
        <v>0</v>
      </c>
      <c r="O137" s="281"/>
      <c r="P137" s="75" t="str">
        <f>IF('Hitos de enfoque priorizado'!$B137=1,'Hitos de enfoque priorizado'!$F137,"")</f>
        <v/>
      </c>
      <c r="Q137" s="75">
        <f>IF('Hitos de enfoque priorizado'!$B137=2,'Hitos de enfoque priorizado'!$F137,"")</f>
        <v>0</v>
      </c>
      <c r="R137" s="75" t="str">
        <f>IF('Hitos de enfoque priorizado'!$B137=3,'Hitos de enfoque priorizado'!$F137,"")</f>
        <v/>
      </c>
      <c r="S137" s="75" t="str">
        <f>IF('Hitos de enfoque priorizado'!$B137=4,'Hitos de enfoque priorizado'!$F137,"")</f>
        <v/>
      </c>
      <c r="T137" s="75" t="str">
        <f>IF('Hitos de enfoque priorizado'!$B137=5,'Hitos de enfoque priorizado'!$F137,"")</f>
        <v/>
      </c>
      <c r="U137" s="76" t="str">
        <f>IF('Hitos de enfoque priorizado'!$B137=6,'Hitos de enfoque priorizado'!$F137,"")</f>
        <v/>
      </c>
      <c r="V137" s="77" t="str">
        <f>IF(AND('Hitos de enfoque priorizado'!C137="Sí",'Hitos de enfoque priorizado'!F137=""),"CORRECT",IF('Hitos de enfoque priorizado'!C137="No","CORRECT",IF('Hitos de enfoque priorizado'!B137=1,"ERROR 1","N/C")))</f>
        <v>N/C</v>
      </c>
      <c r="W137" s="77" t="str">
        <f>IF(AND('Hitos de enfoque priorizado'!C137="Sí",'Hitos de enfoque priorizado'!F137=""),"CORRECT",IF('Hitos de enfoque priorizado'!C137="No","CORRECT",IF('Hitos de enfoque priorizado'!B137=2,"ERROR 1","N/C")))</f>
        <v>ERROR 1</v>
      </c>
      <c r="X137" s="77" t="str">
        <f>IF(AND('Hitos de enfoque priorizado'!C137="Sí",'Hitos de enfoque priorizado'!F137=""),"CORRECT",IF('Hitos de enfoque priorizado'!C137="No","CORRECT",IF('Hitos de enfoque priorizado'!B137=3,"ERROR 1","N/C")))</f>
        <v>N/C</v>
      </c>
      <c r="Y137" s="77" t="str">
        <f>IF(AND('Hitos de enfoque priorizado'!C137="Sí",'Hitos de enfoque priorizado'!F137=""),"CORRECT",IF('Hitos de enfoque priorizado'!C137="No","CORRECT",IF('Hitos de enfoque priorizado'!B137=4,"ERROR 1","N/C")))</f>
        <v>N/C</v>
      </c>
      <c r="Z137" s="77" t="str">
        <f>IF(AND('Hitos de enfoque priorizado'!C137="Sí",'Hitos de enfoque priorizado'!F137=""),"CORRECT",IF('Hitos de enfoque priorizado'!C137="No","CORRECT",IF('Hitos de enfoque priorizado'!B137=5,"ERROR 1","N/C")))</f>
        <v>N/C</v>
      </c>
      <c r="AA137" s="77" t="str">
        <f>IF(AND('Hitos de enfoque priorizado'!C137="Sí",'Hitos de enfoque priorizado'!F137=""),"CORRECT",IF('Hitos de enfoque priorizado'!C137="No","CORRECT",IF('Hitos de enfoque priorizado'!B137=6,"ERROR 1","N/C")))</f>
        <v>N/C</v>
      </c>
      <c r="AB137" s="69" t="str">
        <f>IF(AND('Hitos de enfoque priorizado'!C137="No",'Hitos de enfoque priorizado'!F137=""),IF('Hitos de enfoque priorizado'!B137=1,"ERROR 2","N/C"),"CORRECT")</f>
        <v>CORRECT</v>
      </c>
      <c r="AC137" s="69" t="str">
        <f>IF(AND('Hitos de enfoque priorizado'!C137="No",'Hitos de enfoque priorizado'!F137=""),IF('Hitos de enfoque priorizado'!B137=2,"ERROR 2","N/C"),"CORRECT")</f>
        <v>CORRECT</v>
      </c>
      <c r="AD137" s="69" t="str">
        <f>IF(AND('Hitos de enfoque priorizado'!C137="No",'Hitos de enfoque priorizado'!F137=""),IF('Hitos de enfoque priorizado'!B137=3,"ERROR 2","N/C"),"CORRECT")</f>
        <v>CORRECT</v>
      </c>
      <c r="AE137" s="69" t="str">
        <f>IF(AND('Hitos de enfoque priorizado'!C137="No",'Hitos de enfoque priorizado'!F137=""),IF('Hitos de enfoque priorizado'!B137=4,"ERROR 2","N/C"),"CORRECT")</f>
        <v>CORRECT</v>
      </c>
      <c r="AF137" s="69" t="str">
        <f>IF(AND('Hitos de enfoque priorizado'!C137="No",'Hitos de enfoque priorizado'!F137=""),IF('Hitos de enfoque priorizado'!B137=5,"ERROR 2","N/C"),"CORRECT")</f>
        <v>CORRECT</v>
      </c>
      <c r="AG137" s="78" t="str">
        <f>IF(AND('Hitos de enfoque priorizado'!C137="No",'Hitos de enfoque priorizado'!F137=""),IF('Hitos de enfoque priorizado'!B137=6,"ERROR 2","N/C"),"CORRECT")</f>
        <v>CORRECT</v>
      </c>
    </row>
    <row r="138" spans="1:33">
      <c r="A138" s="85">
        <f>COUNTIFS('Hitos de enfoque priorizado'!B138,"1",'Hitos de enfoque priorizado'!C138,"Sí")</f>
        <v>0</v>
      </c>
      <c r="B138" s="90">
        <f>COUNTIFS('Hitos de enfoque priorizado'!B138,"2",'Hitos de enfoque priorizado'!C138,"Sí")</f>
        <v>0</v>
      </c>
      <c r="C138" s="86">
        <f>COUNTIFS('Hitos de enfoque priorizado'!B138,"3",'Hitos de enfoque priorizado'!C138,"Sí")</f>
        <v>0</v>
      </c>
      <c r="D138" s="87">
        <f>COUNTIFS('Hitos de enfoque priorizado'!B138,"4",'Hitos de enfoque priorizado'!C138,"Sí")</f>
        <v>0</v>
      </c>
      <c r="E138" s="88">
        <f>COUNTIFS('Hitos de enfoque priorizado'!B138,"5",'Hitos de enfoque priorizado'!C138,"Sí")</f>
        <v>0</v>
      </c>
      <c r="F138" s="89">
        <f>COUNTIFS('Hitos de enfoque priorizado'!B138,"6",'Hitos de enfoque priorizado'!C138,"Sí")</f>
        <v>0</v>
      </c>
      <c r="G138" s="276">
        <f t="shared" si="6"/>
        <v>0</v>
      </c>
      <c r="H138" s="172">
        <f>COUNTIFS('Hitos de enfoque priorizado'!B138,"1",'Hitos de enfoque priorizado'!C138,"N/C")</f>
        <v>0</v>
      </c>
      <c r="I138" s="172">
        <f>COUNTIFS('Hitos de enfoque priorizado'!B138,"2",'Hitos de enfoque priorizado'!C138,"N/C")</f>
        <v>0</v>
      </c>
      <c r="J138" s="172">
        <f>COUNTIFS('Hitos de enfoque priorizado'!B138,"3",'Hitos de enfoque priorizado'!C138,"N/C")</f>
        <v>0</v>
      </c>
      <c r="K138" s="172">
        <f>COUNTIFS('Hitos de enfoque priorizado'!B138,"4",'Hitos de enfoque priorizado'!C138,"N/C")</f>
        <v>0</v>
      </c>
      <c r="L138" s="172">
        <f>COUNTIFS('Hitos de enfoque priorizado'!B138,"5",'Hitos de enfoque priorizado'!C138,"N/C")</f>
        <v>0</v>
      </c>
      <c r="M138" s="172">
        <f>COUNTIFS('Hitos de enfoque priorizado'!B138,"6",'Hitos de enfoque priorizado'!C138,"N/C")</f>
        <v>0</v>
      </c>
      <c r="N138" s="262">
        <f t="shared" si="7"/>
        <v>0</v>
      </c>
      <c r="O138" s="281"/>
      <c r="P138" s="75" t="str">
        <f>IF('Hitos de enfoque priorizado'!$B138=1,'Hitos de enfoque priorizado'!$F138,"")</f>
        <v/>
      </c>
      <c r="Q138" s="75" t="str">
        <f>IF('Hitos de enfoque priorizado'!$B138=2,'Hitos de enfoque priorizado'!$F138,"")</f>
        <v/>
      </c>
      <c r="R138" s="75" t="str">
        <f>IF('Hitos de enfoque priorizado'!$B138=3,'Hitos de enfoque priorizado'!$F138,"")</f>
        <v/>
      </c>
      <c r="S138" s="75">
        <f>IF('Hitos de enfoque priorizado'!$B138=4,'Hitos de enfoque priorizado'!$F138,"")</f>
        <v>0</v>
      </c>
      <c r="T138" s="75" t="str">
        <f>IF('Hitos de enfoque priorizado'!$B138=5,'Hitos de enfoque priorizado'!$F138,"")</f>
        <v/>
      </c>
      <c r="U138" s="76" t="str">
        <f>IF('Hitos de enfoque priorizado'!$B138=6,'Hitos de enfoque priorizado'!$F138,"")</f>
        <v/>
      </c>
      <c r="V138" s="77" t="str">
        <f>IF(AND('Hitos de enfoque priorizado'!C138="Sí",'Hitos de enfoque priorizado'!F138=""),"CORRECT",IF('Hitos de enfoque priorizado'!C138="No","CORRECT",IF('Hitos de enfoque priorizado'!B138=1,"ERROR 1","N/C")))</f>
        <v>N/C</v>
      </c>
      <c r="W138" s="77" t="str">
        <f>IF(AND('Hitos de enfoque priorizado'!C138="Sí",'Hitos de enfoque priorizado'!F138=""),"CORRECT",IF('Hitos de enfoque priorizado'!C138="No","CORRECT",IF('Hitos de enfoque priorizado'!B138=2,"ERROR 1","N/C")))</f>
        <v>N/C</v>
      </c>
      <c r="X138" s="77" t="str">
        <f>IF(AND('Hitos de enfoque priorizado'!C138="Sí",'Hitos de enfoque priorizado'!F138=""),"CORRECT",IF('Hitos de enfoque priorizado'!C138="No","CORRECT",IF('Hitos de enfoque priorizado'!B138=3,"ERROR 1","N/C")))</f>
        <v>N/C</v>
      </c>
      <c r="Y138" s="77" t="str">
        <f>IF(AND('Hitos de enfoque priorizado'!C138="Sí",'Hitos de enfoque priorizado'!F138=""),"CORRECT",IF('Hitos de enfoque priorizado'!C138="No","CORRECT",IF('Hitos de enfoque priorizado'!B138=4,"ERROR 1","N/C")))</f>
        <v>ERROR 1</v>
      </c>
      <c r="Z138" s="77" t="str">
        <f>IF(AND('Hitos de enfoque priorizado'!C138="Sí",'Hitos de enfoque priorizado'!F138=""),"CORRECT",IF('Hitos de enfoque priorizado'!C138="No","CORRECT",IF('Hitos de enfoque priorizado'!B138=5,"ERROR 1","N/C")))</f>
        <v>N/C</v>
      </c>
      <c r="AA138" s="77" t="str">
        <f>IF(AND('Hitos de enfoque priorizado'!C138="Sí",'Hitos de enfoque priorizado'!F138=""),"CORRECT",IF('Hitos de enfoque priorizado'!C138="No","CORRECT",IF('Hitos de enfoque priorizado'!B138=6,"ERROR 1","N/C")))</f>
        <v>N/C</v>
      </c>
      <c r="AB138" s="69" t="str">
        <f>IF(AND('Hitos de enfoque priorizado'!C138="No",'Hitos de enfoque priorizado'!F138=""),IF('Hitos de enfoque priorizado'!B138=1,"ERROR 2","N/C"),"CORRECT")</f>
        <v>CORRECT</v>
      </c>
      <c r="AC138" s="69" t="str">
        <f>IF(AND('Hitos de enfoque priorizado'!C138="No",'Hitos de enfoque priorizado'!F138=""),IF('Hitos de enfoque priorizado'!B138=2,"ERROR 2","N/C"),"CORRECT")</f>
        <v>CORRECT</v>
      </c>
      <c r="AD138" s="69" t="str">
        <f>IF(AND('Hitos de enfoque priorizado'!C138="No",'Hitos de enfoque priorizado'!F138=""),IF('Hitos de enfoque priorizado'!B138=3,"ERROR 2","N/C"),"CORRECT")</f>
        <v>CORRECT</v>
      </c>
      <c r="AE138" s="69" t="str">
        <f>IF(AND('Hitos de enfoque priorizado'!C138="No",'Hitos de enfoque priorizado'!F138=""),IF('Hitos de enfoque priorizado'!B138=4,"ERROR 2","N/C"),"CORRECT")</f>
        <v>CORRECT</v>
      </c>
      <c r="AF138" s="69" t="str">
        <f>IF(AND('Hitos de enfoque priorizado'!C138="No",'Hitos de enfoque priorizado'!F138=""),IF('Hitos de enfoque priorizado'!B138=5,"ERROR 2","N/C"),"CORRECT")</f>
        <v>CORRECT</v>
      </c>
      <c r="AG138" s="78" t="str">
        <f>IF(AND('Hitos de enfoque priorizado'!C138="No",'Hitos de enfoque priorizado'!F138=""),IF('Hitos de enfoque priorizado'!B138=6,"ERROR 2","N/C"),"CORRECT")</f>
        <v>CORRECT</v>
      </c>
    </row>
    <row r="139" spans="1:33">
      <c r="A139" s="85">
        <f>COUNTIFS('Hitos de enfoque priorizado'!B139,"1",'Hitos de enfoque priorizado'!C139,"Sí")</f>
        <v>0</v>
      </c>
      <c r="B139" s="90">
        <f>COUNTIFS('Hitos de enfoque priorizado'!B139,"2",'Hitos de enfoque priorizado'!C139,"Sí")</f>
        <v>0</v>
      </c>
      <c r="C139" s="86">
        <f>COUNTIFS('Hitos de enfoque priorizado'!B139,"3",'Hitos de enfoque priorizado'!C139,"Sí")</f>
        <v>0</v>
      </c>
      <c r="D139" s="87">
        <f>COUNTIFS('Hitos de enfoque priorizado'!B139,"4",'Hitos de enfoque priorizado'!C139,"Sí")</f>
        <v>0</v>
      </c>
      <c r="E139" s="88">
        <f>COUNTIFS('Hitos de enfoque priorizado'!B139,"5",'Hitos de enfoque priorizado'!C139,"Sí")</f>
        <v>0</v>
      </c>
      <c r="F139" s="89">
        <f>COUNTIFS('Hitos de enfoque priorizado'!B139,"6",'Hitos de enfoque priorizado'!C139,"Sí")</f>
        <v>0</v>
      </c>
      <c r="G139" s="276">
        <f t="shared" si="6"/>
        <v>0</v>
      </c>
      <c r="H139" s="172">
        <f>COUNTIFS('Hitos de enfoque priorizado'!B139,"1",'Hitos de enfoque priorizado'!C139,"N/C")</f>
        <v>0</v>
      </c>
      <c r="I139" s="172">
        <f>COUNTIFS('Hitos de enfoque priorizado'!B139,"2",'Hitos de enfoque priorizado'!C139,"N/C")</f>
        <v>0</v>
      </c>
      <c r="J139" s="172">
        <f>COUNTIFS('Hitos de enfoque priorizado'!B139,"3",'Hitos de enfoque priorizado'!C139,"N/C")</f>
        <v>0</v>
      </c>
      <c r="K139" s="172">
        <f>COUNTIFS('Hitos de enfoque priorizado'!B139,"4",'Hitos de enfoque priorizado'!C139,"N/C")</f>
        <v>0</v>
      </c>
      <c r="L139" s="172">
        <f>COUNTIFS('Hitos de enfoque priorizado'!B139,"5",'Hitos de enfoque priorizado'!C139,"N/C")</f>
        <v>0</v>
      </c>
      <c r="M139" s="172">
        <f>COUNTIFS('Hitos de enfoque priorizado'!B139,"6",'Hitos de enfoque priorizado'!C139,"N/C")</f>
        <v>0</v>
      </c>
      <c r="N139" s="262">
        <f t="shared" si="7"/>
        <v>0</v>
      </c>
      <c r="O139" s="281"/>
      <c r="P139" s="75" t="str">
        <f>IF('Hitos de enfoque priorizado'!$B139=1,'Hitos de enfoque priorizado'!$F139,"")</f>
        <v/>
      </c>
      <c r="Q139" s="75" t="str">
        <f>IF('Hitos de enfoque priorizado'!$B139=2,'Hitos de enfoque priorizado'!$F139,"")</f>
        <v/>
      </c>
      <c r="R139" s="75" t="str">
        <f>IF('Hitos de enfoque priorizado'!$B139=3,'Hitos de enfoque priorizado'!$F139,"")</f>
        <v/>
      </c>
      <c r="S139" s="75">
        <f>IF('Hitos de enfoque priorizado'!$B139=4,'Hitos de enfoque priorizado'!$F139,"")</f>
        <v>0</v>
      </c>
      <c r="T139" s="75" t="str">
        <f>IF('Hitos de enfoque priorizado'!$B139=5,'Hitos de enfoque priorizado'!$F139,"")</f>
        <v/>
      </c>
      <c r="U139" s="76" t="str">
        <f>IF('Hitos de enfoque priorizado'!$B139=6,'Hitos de enfoque priorizado'!$F139,"")</f>
        <v/>
      </c>
      <c r="V139" s="77" t="str">
        <f>IF(AND('Hitos de enfoque priorizado'!C139="Sí",'Hitos de enfoque priorizado'!F139=""),"CORRECT",IF('Hitos de enfoque priorizado'!C139="No","CORRECT",IF('Hitos de enfoque priorizado'!B139=1,"ERROR 1","N/C")))</f>
        <v>N/C</v>
      </c>
      <c r="W139" s="77" t="str">
        <f>IF(AND('Hitos de enfoque priorizado'!C139="Sí",'Hitos de enfoque priorizado'!F139=""),"CORRECT",IF('Hitos de enfoque priorizado'!C139="No","CORRECT",IF('Hitos de enfoque priorizado'!B139=2,"ERROR 1","N/C")))</f>
        <v>N/C</v>
      </c>
      <c r="X139" s="77" t="str">
        <f>IF(AND('Hitos de enfoque priorizado'!C139="Sí",'Hitos de enfoque priorizado'!F139=""),"CORRECT",IF('Hitos de enfoque priorizado'!C139="No","CORRECT",IF('Hitos de enfoque priorizado'!B139=3,"ERROR 1","N/C")))</f>
        <v>N/C</v>
      </c>
      <c r="Y139" s="77" t="str">
        <f>IF(AND('Hitos de enfoque priorizado'!C139="Sí",'Hitos de enfoque priorizado'!F139=""),"CORRECT",IF('Hitos de enfoque priorizado'!C139="No","CORRECT",IF('Hitos de enfoque priorizado'!B139=4,"ERROR 1","N/C")))</f>
        <v>ERROR 1</v>
      </c>
      <c r="Z139" s="77" t="str">
        <f>IF(AND('Hitos de enfoque priorizado'!C139="Sí",'Hitos de enfoque priorizado'!F139=""),"CORRECT",IF('Hitos de enfoque priorizado'!C139="No","CORRECT",IF('Hitos de enfoque priorizado'!B139=5,"ERROR 1","N/C")))</f>
        <v>N/C</v>
      </c>
      <c r="AA139" s="77" t="str">
        <f>IF(AND('Hitos de enfoque priorizado'!C139="Sí",'Hitos de enfoque priorizado'!F139=""),"CORRECT",IF('Hitos de enfoque priorizado'!C139="No","CORRECT",IF('Hitos de enfoque priorizado'!B139=6,"ERROR 1","N/C")))</f>
        <v>N/C</v>
      </c>
      <c r="AB139" s="69" t="str">
        <f>IF(AND('Hitos de enfoque priorizado'!C139="No",'Hitos de enfoque priorizado'!F139=""),IF('Hitos de enfoque priorizado'!B139=1,"ERROR 2","N/C"),"CORRECT")</f>
        <v>CORRECT</v>
      </c>
      <c r="AC139" s="69" t="str">
        <f>IF(AND('Hitos de enfoque priorizado'!C139="No",'Hitos de enfoque priorizado'!F139=""),IF('Hitos de enfoque priorizado'!B139=2,"ERROR 2","N/C"),"CORRECT")</f>
        <v>CORRECT</v>
      </c>
      <c r="AD139" s="69" t="str">
        <f>IF(AND('Hitos de enfoque priorizado'!C139="No",'Hitos de enfoque priorizado'!F139=""),IF('Hitos de enfoque priorizado'!B139=3,"ERROR 2","N/C"),"CORRECT")</f>
        <v>CORRECT</v>
      </c>
      <c r="AE139" s="69" t="str">
        <f>IF(AND('Hitos de enfoque priorizado'!C139="No",'Hitos de enfoque priorizado'!F139=""),IF('Hitos de enfoque priorizado'!B139=4,"ERROR 2","N/C"),"CORRECT")</f>
        <v>CORRECT</v>
      </c>
      <c r="AF139" s="69" t="str">
        <f>IF(AND('Hitos de enfoque priorizado'!C139="No",'Hitos de enfoque priorizado'!F139=""),IF('Hitos de enfoque priorizado'!B139=5,"ERROR 2","N/C"),"CORRECT")</f>
        <v>CORRECT</v>
      </c>
      <c r="AG139" s="78" t="str">
        <f>IF(AND('Hitos de enfoque priorizado'!C139="No",'Hitos de enfoque priorizado'!F139=""),IF('Hitos de enfoque priorizado'!B139=6,"ERROR 2","N/C"),"CORRECT")</f>
        <v>CORRECT</v>
      </c>
    </row>
    <row r="140" spans="1:33">
      <c r="A140" s="85">
        <f>COUNTIFS('Hitos de enfoque priorizado'!B140,"1",'Hitos de enfoque priorizado'!C140,"Sí")</f>
        <v>0</v>
      </c>
      <c r="B140" s="90">
        <f>COUNTIFS('Hitos de enfoque priorizado'!B140,"2",'Hitos de enfoque priorizado'!C140,"Sí")</f>
        <v>0</v>
      </c>
      <c r="C140" s="86">
        <f>COUNTIFS('Hitos de enfoque priorizado'!B140,"3",'Hitos de enfoque priorizado'!C140,"Sí")</f>
        <v>0</v>
      </c>
      <c r="D140" s="87">
        <f>COUNTIFS('Hitos de enfoque priorizado'!B140,"4",'Hitos de enfoque priorizado'!C140,"Sí")</f>
        <v>0</v>
      </c>
      <c r="E140" s="88">
        <f>COUNTIFS('Hitos de enfoque priorizado'!B140,"5",'Hitos de enfoque priorizado'!C140,"Sí")</f>
        <v>0</v>
      </c>
      <c r="F140" s="89">
        <f>COUNTIFS('Hitos de enfoque priorizado'!B140,"6",'Hitos de enfoque priorizado'!C140,"Sí")</f>
        <v>0</v>
      </c>
      <c r="G140" s="276">
        <f t="shared" si="6"/>
        <v>0</v>
      </c>
      <c r="H140" s="172">
        <f>COUNTIFS('Hitos de enfoque priorizado'!B140,"1",'Hitos de enfoque priorizado'!C140,"N/C")</f>
        <v>0</v>
      </c>
      <c r="I140" s="172">
        <f>COUNTIFS('Hitos de enfoque priorizado'!B140,"2",'Hitos de enfoque priorizado'!C140,"N/C")</f>
        <v>0</v>
      </c>
      <c r="J140" s="172">
        <f>COUNTIFS('Hitos de enfoque priorizado'!B140,"3",'Hitos de enfoque priorizado'!C140,"N/C")</f>
        <v>0</v>
      </c>
      <c r="K140" s="172">
        <f>COUNTIFS('Hitos de enfoque priorizado'!B140,"4",'Hitos de enfoque priorizado'!C140,"N/C")</f>
        <v>0</v>
      </c>
      <c r="L140" s="172">
        <f>COUNTIFS('Hitos de enfoque priorizado'!B140,"5",'Hitos de enfoque priorizado'!C140,"N/C")</f>
        <v>0</v>
      </c>
      <c r="M140" s="172">
        <f>COUNTIFS('Hitos de enfoque priorizado'!B140,"6",'Hitos de enfoque priorizado'!C140,"N/C")</f>
        <v>0</v>
      </c>
      <c r="N140" s="262">
        <f t="shared" si="7"/>
        <v>0</v>
      </c>
      <c r="O140" s="281"/>
      <c r="P140" s="75" t="str">
        <f>IF('Hitos de enfoque priorizado'!$B140=1,'Hitos de enfoque priorizado'!$F140,"")</f>
        <v/>
      </c>
      <c r="Q140" s="75">
        <f>IF('Hitos de enfoque priorizado'!$B140=2,'Hitos de enfoque priorizado'!$F140,"")</f>
        <v>0</v>
      </c>
      <c r="R140" s="75" t="str">
        <f>IF('Hitos de enfoque priorizado'!$B140=3,'Hitos de enfoque priorizado'!$F140,"")</f>
        <v/>
      </c>
      <c r="S140" s="75" t="str">
        <f>IF('Hitos de enfoque priorizado'!$B140=4,'Hitos de enfoque priorizado'!$F140,"")</f>
        <v/>
      </c>
      <c r="T140" s="75" t="str">
        <f>IF('Hitos de enfoque priorizado'!$B140=5,'Hitos de enfoque priorizado'!$F140,"")</f>
        <v/>
      </c>
      <c r="U140" s="76" t="str">
        <f>IF('Hitos de enfoque priorizado'!$B140=6,'Hitos de enfoque priorizado'!$F140,"")</f>
        <v/>
      </c>
      <c r="V140" s="77" t="str">
        <f>IF(AND('Hitos de enfoque priorizado'!C140="Sí",'Hitos de enfoque priorizado'!F140=""),"CORRECT",IF('Hitos de enfoque priorizado'!C140="No","CORRECT",IF('Hitos de enfoque priorizado'!B140=1,"ERROR 1","N/C")))</f>
        <v>N/C</v>
      </c>
      <c r="W140" s="77" t="str">
        <f>IF(AND('Hitos de enfoque priorizado'!C140="Sí",'Hitos de enfoque priorizado'!F140=""),"CORRECT",IF('Hitos de enfoque priorizado'!C140="No","CORRECT",IF('Hitos de enfoque priorizado'!B140=2,"ERROR 1","N/C")))</f>
        <v>ERROR 1</v>
      </c>
      <c r="X140" s="77" t="str">
        <f>IF(AND('Hitos de enfoque priorizado'!C140="Sí",'Hitos de enfoque priorizado'!F140=""),"CORRECT",IF('Hitos de enfoque priorizado'!C140="No","CORRECT",IF('Hitos de enfoque priorizado'!B140=3,"ERROR 1","N/C")))</f>
        <v>N/C</v>
      </c>
      <c r="Y140" s="77" t="str">
        <f>IF(AND('Hitos de enfoque priorizado'!C140="Sí",'Hitos de enfoque priorizado'!F140=""),"CORRECT",IF('Hitos de enfoque priorizado'!C140="No","CORRECT",IF('Hitos de enfoque priorizado'!B140=4,"ERROR 1","N/C")))</f>
        <v>N/C</v>
      </c>
      <c r="Z140" s="77" t="str">
        <f>IF(AND('Hitos de enfoque priorizado'!C140="Sí",'Hitos de enfoque priorizado'!F140=""),"CORRECT",IF('Hitos de enfoque priorizado'!C140="No","CORRECT",IF('Hitos de enfoque priorizado'!B140=5,"ERROR 1","N/C")))</f>
        <v>N/C</v>
      </c>
      <c r="AA140" s="77" t="str">
        <f>IF(AND('Hitos de enfoque priorizado'!C140="Sí",'Hitos de enfoque priorizado'!F140=""),"CORRECT",IF('Hitos de enfoque priorizado'!C140="No","CORRECT",IF('Hitos de enfoque priorizado'!B140=6,"ERROR 1","N/C")))</f>
        <v>N/C</v>
      </c>
      <c r="AB140" s="69" t="str">
        <f>IF(AND('Hitos de enfoque priorizado'!C140="No",'Hitos de enfoque priorizado'!F140=""),IF('Hitos de enfoque priorizado'!B140=1,"ERROR 2","N/C"),"CORRECT")</f>
        <v>CORRECT</v>
      </c>
      <c r="AC140" s="69" t="str">
        <f>IF(AND('Hitos de enfoque priorizado'!C140="No",'Hitos de enfoque priorizado'!F140=""),IF('Hitos de enfoque priorizado'!B140=2,"ERROR 2","N/C"),"CORRECT")</f>
        <v>CORRECT</v>
      </c>
      <c r="AD140" s="69" t="str">
        <f>IF(AND('Hitos de enfoque priorizado'!C140="No",'Hitos de enfoque priorizado'!F140=""),IF('Hitos de enfoque priorizado'!B140=3,"ERROR 2","N/C"),"CORRECT")</f>
        <v>CORRECT</v>
      </c>
      <c r="AE140" s="69" t="str">
        <f>IF(AND('Hitos de enfoque priorizado'!C140="No",'Hitos de enfoque priorizado'!F140=""),IF('Hitos de enfoque priorizado'!B140=4,"ERROR 2","N/C"),"CORRECT")</f>
        <v>CORRECT</v>
      </c>
      <c r="AF140" s="69" t="str">
        <f>IF(AND('Hitos de enfoque priorizado'!C140="No",'Hitos de enfoque priorizado'!F140=""),IF('Hitos de enfoque priorizado'!B140=5,"ERROR 2","N/C"),"CORRECT")</f>
        <v>CORRECT</v>
      </c>
      <c r="AG140" s="78" t="str">
        <f>IF(AND('Hitos de enfoque priorizado'!C140="No",'Hitos de enfoque priorizado'!F140=""),IF('Hitos de enfoque priorizado'!B140=6,"ERROR 2","N/C"),"CORRECT")</f>
        <v>CORRECT</v>
      </c>
    </row>
    <row r="141" spans="1:33">
      <c r="A141" s="85">
        <f>COUNTIFS('Hitos de enfoque priorizado'!B141,"1",'Hitos de enfoque priorizado'!C141,"Sí")</f>
        <v>0</v>
      </c>
      <c r="B141" s="90">
        <f>COUNTIFS('Hitos de enfoque priorizado'!B141,"2",'Hitos de enfoque priorizado'!C141,"Sí")</f>
        <v>0</v>
      </c>
      <c r="C141" s="86">
        <f>COUNTIFS('Hitos de enfoque priorizado'!B141,"3",'Hitos de enfoque priorizado'!C141,"Sí")</f>
        <v>0</v>
      </c>
      <c r="D141" s="87">
        <f>COUNTIFS('Hitos de enfoque priorizado'!B141,"4",'Hitos de enfoque priorizado'!C141,"Sí")</f>
        <v>0</v>
      </c>
      <c r="E141" s="88">
        <f>COUNTIFS('Hitos de enfoque priorizado'!B141,"5",'Hitos de enfoque priorizado'!C141,"Sí")</f>
        <v>0</v>
      </c>
      <c r="F141" s="89">
        <f>COUNTIFS('Hitos de enfoque priorizado'!B141,"6",'Hitos de enfoque priorizado'!C141,"Sí")</f>
        <v>0</v>
      </c>
      <c r="G141" s="276">
        <f t="shared" si="6"/>
        <v>0</v>
      </c>
      <c r="H141" s="172">
        <f>COUNTIFS('Hitos de enfoque priorizado'!B141,"1",'Hitos de enfoque priorizado'!C141,"N/C")</f>
        <v>0</v>
      </c>
      <c r="I141" s="172">
        <f>COUNTIFS('Hitos de enfoque priorizado'!B141,"2",'Hitos de enfoque priorizado'!C141,"N/C")</f>
        <v>0</v>
      </c>
      <c r="J141" s="172">
        <f>COUNTIFS('Hitos de enfoque priorizado'!B141,"3",'Hitos de enfoque priorizado'!C141,"N/C")</f>
        <v>0</v>
      </c>
      <c r="K141" s="172">
        <f>COUNTIFS('Hitos de enfoque priorizado'!B141,"4",'Hitos de enfoque priorizado'!C141,"N/C")</f>
        <v>0</v>
      </c>
      <c r="L141" s="172">
        <f>COUNTIFS('Hitos de enfoque priorizado'!B141,"5",'Hitos de enfoque priorizado'!C141,"N/C")</f>
        <v>0</v>
      </c>
      <c r="M141" s="172">
        <f>COUNTIFS('Hitos de enfoque priorizado'!B141,"6",'Hitos de enfoque priorizado'!C141,"N/C")</f>
        <v>0</v>
      </c>
      <c r="N141" s="262">
        <f t="shared" si="7"/>
        <v>0</v>
      </c>
      <c r="O141" s="281"/>
      <c r="P141" s="75" t="str">
        <f>IF('Hitos de enfoque priorizado'!$B141=1,'Hitos de enfoque priorizado'!$F141,"")</f>
        <v/>
      </c>
      <c r="Q141" s="75" t="str">
        <f>IF('Hitos de enfoque priorizado'!$B141=2,'Hitos de enfoque priorizado'!$F141,"")</f>
        <v/>
      </c>
      <c r="R141" s="75" t="str">
        <f>IF('Hitos de enfoque priorizado'!$B141=3,'Hitos de enfoque priorizado'!$F141,"")</f>
        <v/>
      </c>
      <c r="S141" s="75">
        <f>IF('Hitos de enfoque priorizado'!$B141=4,'Hitos de enfoque priorizado'!$F141,"")</f>
        <v>0</v>
      </c>
      <c r="T141" s="75" t="str">
        <f>IF('Hitos de enfoque priorizado'!$B141=5,'Hitos de enfoque priorizado'!$F141,"")</f>
        <v/>
      </c>
      <c r="U141" s="76" t="str">
        <f>IF('Hitos de enfoque priorizado'!$B141=6,'Hitos de enfoque priorizado'!$F141,"")</f>
        <v/>
      </c>
      <c r="V141" s="77" t="str">
        <f>IF(AND('Hitos de enfoque priorizado'!C141="Sí",'Hitos de enfoque priorizado'!F141=""),"CORRECT",IF('Hitos de enfoque priorizado'!C141="No","CORRECT",IF('Hitos de enfoque priorizado'!B141=1,"ERROR 1","N/C")))</f>
        <v>N/C</v>
      </c>
      <c r="W141" s="77" t="str">
        <f>IF(AND('Hitos de enfoque priorizado'!C141="Sí",'Hitos de enfoque priorizado'!F141=""),"CORRECT",IF('Hitos de enfoque priorizado'!C141="No","CORRECT",IF('Hitos de enfoque priorizado'!B141=2,"ERROR 1","N/C")))</f>
        <v>N/C</v>
      </c>
      <c r="X141" s="77" t="str">
        <f>IF(AND('Hitos de enfoque priorizado'!C141="Sí",'Hitos de enfoque priorizado'!F141=""),"CORRECT",IF('Hitos de enfoque priorizado'!C141="No","CORRECT",IF('Hitos de enfoque priorizado'!B141=3,"ERROR 1","N/C")))</f>
        <v>N/C</v>
      </c>
      <c r="Y141" s="77" t="str">
        <f>IF(AND('Hitos de enfoque priorizado'!C141="Sí",'Hitos de enfoque priorizado'!F141=""),"CORRECT",IF('Hitos de enfoque priorizado'!C141="No","CORRECT",IF('Hitos de enfoque priorizado'!B141=4,"ERROR 1","N/C")))</f>
        <v>ERROR 1</v>
      </c>
      <c r="Z141" s="77" t="str">
        <f>IF(AND('Hitos de enfoque priorizado'!C141="Sí",'Hitos de enfoque priorizado'!F141=""),"CORRECT",IF('Hitos de enfoque priorizado'!C141="No","CORRECT",IF('Hitos de enfoque priorizado'!B141=5,"ERROR 1","N/C")))</f>
        <v>N/C</v>
      </c>
      <c r="AA141" s="77" t="str">
        <f>IF(AND('Hitos de enfoque priorizado'!C141="Sí",'Hitos de enfoque priorizado'!F141=""),"CORRECT",IF('Hitos de enfoque priorizado'!C141="No","CORRECT",IF('Hitos de enfoque priorizado'!B141=6,"ERROR 1","N/C")))</f>
        <v>N/C</v>
      </c>
      <c r="AB141" s="69" t="str">
        <f>IF(AND('Hitos de enfoque priorizado'!C141="No",'Hitos de enfoque priorizado'!F141=""),IF('Hitos de enfoque priorizado'!B141=1,"ERROR 2","N/C"),"CORRECT")</f>
        <v>CORRECT</v>
      </c>
      <c r="AC141" s="69" t="str">
        <f>IF(AND('Hitos de enfoque priorizado'!C141="No",'Hitos de enfoque priorizado'!F141=""),IF('Hitos de enfoque priorizado'!B141=2,"ERROR 2","N/C"),"CORRECT")</f>
        <v>CORRECT</v>
      </c>
      <c r="AD141" s="69" t="str">
        <f>IF(AND('Hitos de enfoque priorizado'!C141="No",'Hitos de enfoque priorizado'!F141=""),IF('Hitos de enfoque priorizado'!B141=3,"ERROR 2","N/C"),"CORRECT")</f>
        <v>CORRECT</v>
      </c>
      <c r="AE141" s="69" t="str">
        <f>IF(AND('Hitos de enfoque priorizado'!C141="No",'Hitos de enfoque priorizado'!F141=""),IF('Hitos de enfoque priorizado'!B141=4,"ERROR 2","N/C"),"CORRECT")</f>
        <v>CORRECT</v>
      </c>
      <c r="AF141" s="69" t="str">
        <f>IF(AND('Hitos de enfoque priorizado'!C141="No",'Hitos de enfoque priorizado'!F141=""),IF('Hitos de enfoque priorizado'!B141=5,"ERROR 2","N/C"),"CORRECT")</f>
        <v>CORRECT</v>
      </c>
      <c r="AG141" s="78" t="str">
        <f>IF(AND('Hitos de enfoque priorizado'!C141="No",'Hitos de enfoque priorizado'!F141=""),IF('Hitos de enfoque priorizado'!B141=6,"ERROR 2","N/C"),"CORRECT")</f>
        <v>CORRECT</v>
      </c>
    </row>
    <row r="142" spans="1:33">
      <c r="A142" s="85">
        <f>COUNTIFS('Hitos de enfoque priorizado'!B142,"1",'Hitos de enfoque priorizado'!C142,"Sí")</f>
        <v>0</v>
      </c>
      <c r="B142" s="90">
        <f>COUNTIFS('Hitos de enfoque priorizado'!B142,"2",'Hitos de enfoque priorizado'!C142,"Sí")</f>
        <v>0</v>
      </c>
      <c r="C142" s="86">
        <f>COUNTIFS('Hitos de enfoque priorizado'!B142,"3",'Hitos de enfoque priorizado'!C142,"Sí")</f>
        <v>0</v>
      </c>
      <c r="D142" s="87">
        <f>COUNTIFS('Hitos de enfoque priorizado'!B142,"4",'Hitos de enfoque priorizado'!C142,"Sí")</f>
        <v>0</v>
      </c>
      <c r="E142" s="88">
        <f>COUNTIFS('Hitos de enfoque priorizado'!B142,"5",'Hitos de enfoque priorizado'!C142,"Sí")</f>
        <v>0</v>
      </c>
      <c r="F142" s="89">
        <f>COUNTIFS('Hitos de enfoque priorizado'!B142,"6",'Hitos de enfoque priorizado'!C142,"Sí")</f>
        <v>0</v>
      </c>
      <c r="G142" s="276">
        <f t="shared" si="6"/>
        <v>0</v>
      </c>
      <c r="H142" s="172">
        <f>COUNTIFS('Hitos de enfoque priorizado'!B142,"1",'Hitos de enfoque priorizado'!C142,"N/C")</f>
        <v>0</v>
      </c>
      <c r="I142" s="172">
        <f>COUNTIFS('Hitos de enfoque priorizado'!B142,"2",'Hitos de enfoque priorizado'!C142,"N/C")</f>
        <v>0</v>
      </c>
      <c r="J142" s="172">
        <f>COUNTIFS('Hitos de enfoque priorizado'!B142,"3",'Hitos de enfoque priorizado'!C142,"N/C")</f>
        <v>0</v>
      </c>
      <c r="K142" s="172">
        <f>COUNTIFS('Hitos de enfoque priorizado'!B142,"4",'Hitos de enfoque priorizado'!C142,"N/C")</f>
        <v>0</v>
      </c>
      <c r="L142" s="172">
        <f>COUNTIFS('Hitos de enfoque priorizado'!B142,"5",'Hitos de enfoque priorizado'!C142,"N/C")</f>
        <v>0</v>
      </c>
      <c r="M142" s="172">
        <f>COUNTIFS('Hitos de enfoque priorizado'!B142,"6",'Hitos de enfoque priorizado'!C142,"N/C")</f>
        <v>0</v>
      </c>
      <c r="N142" s="262">
        <f t="shared" si="7"/>
        <v>0</v>
      </c>
      <c r="O142" s="281"/>
      <c r="P142" s="75" t="str">
        <f>IF('Hitos de enfoque priorizado'!$B142=1,'Hitos de enfoque priorizado'!$F142,"")</f>
        <v/>
      </c>
      <c r="Q142" s="75" t="str">
        <f>IF('Hitos de enfoque priorizado'!$B142=2,'Hitos de enfoque priorizado'!$F142,"")</f>
        <v/>
      </c>
      <c r="R142" s="75" t="str">
        <f>IF('Hitos de enfoque priorizado'!$B142=3,'Hitos de enfoque priorizado'!$F142,"")</f>
        <v/>
      </c>
      <c r="S142" s="75">
        <f>IF('Hitos de enfoque priorizado'!$B142=4,'Hitos de enfoque priorizado'!$F142,"")</f>
        <v>0</v>
      </c>
      <c r="T142" s="75" t="str">
        <f>IF('Hitos de enfoque priorizado'!$B142=5,'Hitos de enfoque priorizado'!$F142,"")</f>
        <v/>
      </c>
      <c r="U142" s="76" t="str">
        <f>IF('Hitos de enfoque priorizado'!$B142=6,'Hitos de enfoque priorizado'!$F142,"")</f>
        <v/>
      </c>
      <c r="V142" s="77" t="str">
        <f>IF(AND('Hitos de enfoque priorizado'!C142="Sí",'Hitos de enfoque priorizado'!F142=""),"CORRECT",IF('Hitos de enfoque priorizado'!C142="No","CORRECT",IF('Hitos de enfoque priorizado'!B142=1,"ERROR 1","N/C")))</f>
        <v>N/C</v>
      </c>
      <c r="W142" s="77" t="str">
        <f>IF(AND('Hitos de enfoque priorizado'!C142="Sí",'Hitos de enfoque priorizado'!F142=""),"CORRECT",IF('Hitos de enfoque priorizado'!C142="No","CORRECT",IF('Hitos de enfoque priorizado'!B142=2,"ERROR 1","N/C")))</f>
        <v>N/C</v>
      </c>
      <c r="X142" s="77" t="str">
        <f>IF(AND('Hitos de enfoque priorizado'!C142="Sí",'Hitos de enfoque priorizado'!F142=""),"CORRECT",IF('Hitos de enfoque priorizado'!C142="No","CORRECT",IF('Hitos de enfoque priorizado'!B142=3,"ERROR 1","N/C")))</f>
        <v>N/C</v>
      </c>
      <c r="Y142" s="77" t="str">
        <f>IF(AND('Hitos de enfoque priorizado'!C142="Sí",'Hitos de enfoque priorizado'!F142=""),"CORRECT",IF('Hitos de enfoque priorizado'!C142="No","CORRECT",IF('Hitos de enfoque priorizado'!B142=4,"ERROR 1","N/C")))</f>
        <v>ERROR 1</v>
      </c>
      <c r="Z142" s="77" t="str">
        <f>IF(AND('Hitos de enfoque priorizado'!C142="Sí",'Hitos de enfoque priorizado'!F142=""),"CORRECT",IF('Hitos de enfoque priorizado'!C142="No","CORRECT",IF('Hitos de enfoque priorizado'!B142=5,"ERROR 1","N/C")))</f>
        <v>N/C</v>
      </c>
      <c r="AA142" s="77" t="str">
        <f>IF(AND('Hitos de enfoque priorizado'!C142="Sí",'Hitos de enfoque priorizado'!F142=""),"CORRECT",IF('Hitos de enfoque priorizado'!C142="No","CORRECT",IF('Hitos de enfoque priorizado'!B142=6,"ERROR 1","N/C")))</f>
        <v>N/C</v>
      </c>
      <c r="AB142" s="69" t="str">
        <f>IF(AND('Hitos de enfoque priorizado'!C142="No",'Hitos de enfoque priorizado'!F142=""),IF('Hitos de enfoque priorizado'!B142=1,"ERROR 2","N/C"),"CORRECT")</f>
        <v>CORRECT</v>
      </c>
      <c r="AC142" s="69" t="str">
        <f>IF(AND('Hitos de enfoque priorizado'!C142="No",'Hitos de enfoque priorizado'!F142=""),IF('Hitos de enfoque priorizado'!B142=2,"ERROR 2","N/C"),"CORRECT")</f>
        <v>CORRECT</v>
      </c>
      <c r="AD142" s="69" t="str">
        <f>IF(AND('Hitos de enfoque priorizado'!C142="No",'Hitos de enfoque priorizado'!F142=""),IF('Hitos de enfoque priorizado'!B142=3,"ERROR 2","N/C"),"CORRECT")</f>
        <v>CORRECT</v>
      </c>
      <c r="AE142" s="69" t="str">
        <f>IF(AND('Hitos de enfoque priorizado'!C142="No",'Hitos de enfoque priorizado'!F142=""),IF('Hitos de enfoque priorizado'!B142=4,"ERROR 2","N/C"),"CORRECT")</f>
        <v>CORRECT</v>
      </c>
      <c r="AF142" s="69" t="str">
        <f>IF(AND('Hitos de enfoque priorizado'!C142="No",'Hitos de enfoque priorizado'!F142=""),IF('Hitos de enfoque priorizado'!B142=5,"ERROR 2","N/C"),"CORRECT")</f>
        <v>CORRECT</v>
      </c>
      <c r="AG142" s="78" t="str">
        <f>IF(AND('Hitos de enfoque priorizado'!C142="No",'Hitos de enfoque priorizado'!F142=""),IF('Hitos de enfoque priorizado'!B142=6,"ERROR 2","N/C"),"CORRECT")</f>
        <v>CORRECT</v>
      </c>
    </row>
    <row r="143" spans="1:33">
      <c r="A143" s="85">
        <f>COUNTIFS('Hitos de enfoque priorizado'!B143,"1",'Hitos de enfoque priorizado'!C143,"Sí")</f>
        <v>0</v>
      </c>
      <c r="B143" s="90">
        <f>COUNTIFS('Hitos de enfoque priorizado'!B143,"2",'Hitos de enfoque priorizado'!C143,"Sí")</f>
        <v>0</v>
      </c>
      <c r="C143" s="86">
        <f>COUNTIFS('Hitos de enfoque priorizado'!B143,"3",'Hitos de enfoque priorizado'!C143,"Sí")</f>
        <v>0</v>
      </c>
      <c r="D143" s="87">
        <f>COUNTIFS('Hitos de enfoque priorizado'!B143,"4",'Hitos de enfoque priorizado'!C143,"Sí")</f>
        <v>0</v>
      </c>
      <c r="E143" s="88">
        <f>COUNTIFS('Hitos de enfoque priorizado'!B143,"5",'Hitos de enfoque priorizado'!C143,"Sí")</f>
        <v>0</v>
      </c>
      <c r="F143" s="89">
        <f>COUNTIFS('Hitos de enfoque priorizado'!B143,"6",'Hitos de enfoque priorizado'!C143,"Sí")</f>
        <v>0</v>
      </c>
      <c r="G143" s="276">
        <f t="shared" si="6"/>
        <v>0</v>
      </c>
      <c r="H143" s="172">
        <f>COUNTIFS('Hitos de enfoque priorizado'!B143,"1",'Hitos de enfoque priorizado'!C143,"N/C")</f>
        <v>0</v>
      </c>
      <c r="I143" s="172">
        <f>COUNTIFS('Hitos de enfoque priorizado'!B143,"2",'Hitos de enfoque priorizado'!C143,"N/C")</f>
        <v>0</v>
      </c>
      <c r="J143" s="172">
        <f>COUNTIFS('Hitos de enfoque priorizado'!B143,"3",'Hitos de enfoque priorizado'!C143,"N/C")</f>
        <v>0</v>
      </c>
      <c r="K143" s="172">
        <f>COUNTIFS('Hitos de enfoque priorizado'!B143,"4",'Hitos de enfoque priorizado'!C143,"N/C")</f>
        <v>0</v>
      </c>
      <c r="L143" s="172">
        <f>COUNTIFS('Hitos de enfoque priorizado'!B143,"5",'Hitos de enfoque priorizado'!C143,"N/C")</f>
        <v>0</v>
      </c>
      <c r="M143" s="172">
        <f>COUNTIFS('Hitos de enfoque priorizado'!B143,"6",'Hitos de enfoque priorizado'!C143,"N/C")</f>
        <v>0</v>
      </c>
      <c r="N143" s="262">
        <f t="shared" si="7"/>
        <v>0</v>
      </c>
      <c r="O143" s="281"/>
      <c r="P143" s="75" t="str">
        <f>IF('Hitos de enfoque priorizado'!$B143=1,'Hitos de enfoque priorizado'!$F143,"")</f>
        <v/>
      </c>
      <c r="Q143" s="75" t="str">
        <f>IF('Hitos de enfoque priorizado'!$B143=2,'Hitos de enfoque priorizado'!$F143,"")</f>
        <v/>
      </c>
      <c r="R143" s="75" t="str">
        <f>IF('Hitos de enfoque priorizado'!$B143=3,'Hitos de enfoque priorizado'!$F143,"")</f>
        <v/>
      </c>
      <c r="S143" s="75">
        <f>IF('Hitos de enfoque priorizado'!$B143=4,'Hitos de enfoque priorizado'!$F143,"")</f>
        <v>0</v>
      </c>
      <c r="T143" s="75" t="str">
        <f>IF('Hitos de enfoque priorizado'!$B143=5,'Hitos de enfoque priorizado'!$F143,"")</f>
        <v/>
      </c>
      <c r="U143" s="76" t="str">
        <f>IF('Hitos de enfoque priorizado'!$B143=6,'Hitos de enfoque priorizado'!$F143,"")</f>
        <v/>
      </c>
      <c r="V143" s="77" t="str">
        <f>IF(AND('Hitos de enfoque priorizado'!C143="Sí",'Hitos de enfoque priorizado'!F143=""),"CORRECT",IF('Hitos de enfoque priorizado'!C143="No","CORRECT",IF('Hitos de enfoque priorizado'!B143=1,"ERROR 1","N/C")))</f>
        <v>N/C</v>
      </c>
      <c r="W143" s="77" t="str">
        <f>IF(AND('Hitos de enfoque priorizado'!C143="Sí",'Hitos de enfoque priorizado'!F143=""),"CORRECT",IF('Hitos de enfoque priorizado'!C143="No","CORRECT",IF('Hitos de enfoque priorizado'!B143=2,"ERROR 1","N/C")))</f>
        <v>N/C</v>
      </c>
      <c r="X143" s="77" t="str">
        <f>IF(AND('Hitos de enfoque priorizado'!C143="Sí",'Hitos de enfoque priorizado'!F143=""),"CORRECT",IF('Hitos de enfoque priorizado'!C143="No","CORRECT",IF('Hitos de enfoque priorizado'!B143=3,"ERROR 1","N/C")))</f>
        <v>N/C</v>
      </c>
      <c r="Y143" s="77" t="str">
        <f>IF(AND('Hitos de enfoque priorizado'!C143="Sí",'Hitos de enfoque priorizado'!F143=""),"CORRECT",IF('Hitos de enfoque priorizado'!C143="No","CORRECT",IF('Hitos de enfoque priorizado'!B143=4,"ERROR 1","N/C")))</f>
        <v>ERROR 1</v>
      </c>
      <c r="Z143" s="77" t="str">
        <f>IF(AND('Hitos de enfoque priorizado'!C143="Sí",'Hitos de enfoque priorizado'!F143=""),"CORRECT",IF('Hitos de enfoque priorizado'!C143="No","CORRECT",IF('Hitos de enfoque priorizado'!B143=5,"ERROR 1","N/C")))</f>
        <v>N/C</v>
      </c>
      <c r="AA143" s="77" t="str">
        <f>IF(AND('Hitos de enfoque priorizado'!C143="Sí",'Hitos de enfoque priorizado'!F143=""),"CORRECT",IF('Hitos de enfoque priorizado'!C143="No","CORRECT",IF('Hitos de enfoque priorizado'!B143=6,"ERROR 1","N/C")))</f>
        <v>N/C</v>
      </c>
      <c r="AB143" s="69" t="str">
        <f>IF(AND('Hitos de enfoque priorizado'!C143="No",'Hitos de enfoque priorizado'!F143=""),IF('Hitos de enfoque priorizado'!B143=1,"ERROR 2","N/C"),"CORRECT")</f>
        <v>CORRECT</v>
      </c>
      <c r="AC143" s="69" t="str">
        <f>IF(AND('Hitos de enfoque priorizado'!C143="No",'Hitos de enfoque priorizado'!F143=""),IF('Hitos de enfoque priorizado'!B143=2,"ERROR 2","N/C"),"CORRECT")</f>
        <v>CORRECT</v>
      </c>
      <c r="AD143" s="69" t="str">
        <f>IF(AND('Hitos de enfoque priorizado'!C143="No",'Hitos de enfoque priorizado'!F143=""),IF('Hitos de enfoque priorizado'!B143=3,"ERROR 2","N/C"),"CORRECT")</f>
        <v>CORRECT</v>
      </c>
      <c r="AE143" s="69" t="str">
        <f>IF(AND('Hitos de enfoque priorizado'!C143="No",'Hitos de enfoque priorizado'!F143=""),IF('Hitos de enfoque priorizado'!B143=4,"ERROR 2","N/C"),"CORRECT")</f>
        <v>CORRECT</v>
      </c>
      <c r="AF143" s="69" t="str">
        <f>IF(AND('Hitos de enfoque priorizado'!C143="No",'Hitos de enfoque priorizado'!F143=""),IF('Hitos de enfoque priorizado'!B143=5,"ERROR 2","N/C"),"CORRECT")</f>
        <v>CORRECT</v>
      </c>
      <c r="AG143" s="78" t="str">
        <f>IF(AND('Hitos de enfoque priorizado'!C143="No",'Hitos de enfoque priorizado'!F143=""),IF('Hitos de enfoque priorizado'!B143=6,"ERROR 2","N/C"),"CORRECT")</f>
        <v>CORRECT</v>
      </c>
    </row>
    <row r="144" spans="1:33">
      <c r="A144" s="85">
        <f>COUNTIFS('Hitos de enfoque priorizado'!B144,"1",'Hitos de enfoque priorizado'!C144,"Sí")</f>
        <v>0</v>
      </c>
      <c r="B144" s="90">
        <f>COUNTIFS('Hitos de enfoque priorizado'!B144,"2",'Hitos de enfoque priorizado'!C144,"Sí")</f>
        <v>0</v>
      </c>
      <c r="C144" s="86">
        <f>COUNTIFS('Hitos de enfoque priorizado'!B144,"3",'Hitos de enfoque priorizado'!C144,"Sí")</f>
        <v>0</v>
      </c>
      <c r="D144" s="87">
        <f>COUNTIFS('Hitos de enfoque priorizado'!B144,"4",'Hitos de enfoque priorizado'!C144,"Sí")</f>
        <v>0</v>
      </c>
      <c r="E144" s="88">
        <f>COUNTIFS('Hitos de enfoque priorizado'!B144,"5",'Hitos de enfoque priorizado'!C144,"Sí")</f>
        <v>0</v>
      </c>
      <c r="F144" s="89">
        <f>COUNTIFS('Hitos de enfoque priorizado'!B144,"6",'Hitos de enfoque priorizado'!C144,"Sí")</f>
        <v>0</v>
      </c>
      <c r="G144" s="276">
        <f t="shared" si="6"/>
        <v>0</v>
      </c>
      <c r="H144" s="172">
        <f>COUNTIFS('Hitos de enfoque priorizado'!B144,"1",'Hitos de enfoque priorizado'!C144,"N/C")</f>
        <v>0</v>
      </c>
      <c r="I144" s="172">
        <f>COUNTIFS('Hitos de enfoque priorizado'!B144,"2",'Hitos de enfoque priorizado'!C144,"N/C")</f>
        <v>0</v>
      </c>
      <c r="J144" s="172">
        <f>COUNTIFS('Hitos de enfoque priorizado'!B144,"3",'Hitos de enfoque priorizado'!C144,"N/C")</f>
        <v>0</v>
      </c>
      <c r="K144" s="172">
        <f>COUNTIFS('Hitos de enfoque priorizado'!B144,"4",'Hitos de enfoque priorizado'!C144,"N/C")</f>
        <v>0</v>
      </c>
      <c r="L144" s="172">
        <f>COUNTIFS('Hitos de enfoque priorizado'!B144,"5",'Hitos de enfoque priorizado'!C144,"N/C")</f>
        <v>0</v>
      </c>
      <c r="M144" s="172">
        <f>COUNTIFS('Hitos de enfoque priorizado'!B144,"6",'Hitos de enfoque priorizado'!C144,"N/C")</f>
        <v>0</v>
      </c>
      <c r="N144" s="262">
        <f t="shared" si="7"/>
        <v>0</v>
      </c>
      <c r="O144" s="281"/>
      <c r="P144" s="75" t="str">
        <f>IF('Hitos de enfoque priorizado'!$B144=1,'Hitos de enfoque priorizado'!$F144,"")</f>
        <v/>
      </c>
      <c r="Q144" s="75" t="str">
        <f>IF('Hitos de enfoque priorizado'!$B144=2,'Hitos de enfoque priorizado'!$F144,"")</f>
        <v/>
      </c>
      <c r="R144" s="75" t="str">
        <f>IF('Hitos de enfoque priorizado'!$B144=3,'Hitos de enfoque priorizado'!$F144,"")</f>
        <v/>
      </c>
      <c r="S144" s="75" t="str">
        <f>IF('Hitos de enfoque priorizado'!$B144=4,'Hitos de enfoque priorizado'!$F144,"")</f>
        <v/>
      </c>
      <c r="T144" s="75" t="str">
        <f>IF('Hitos de enfoque priorizado'!$B144=5,'Hitos de enfoque priorizado'!$F144,"")</f>
        <v/>
      </c>
      <c r="U144" s="76" t="str">
        <f>IF('Hitos de enfoque priorizado'!$B144=6,'Hitos de enfoque priorizado'!$F144,"")</f>
        <v/>
      </c>
      <c r="V144" s="77" t="str">
        <f>IF(AND('Hitos de enfoque priorizado'!C144="Sí",'Hitos de enfoque priorizado'!F144=""),"CORRECT",IF('Hitos de enfoque priorizado'!C144="No","CORRECT",IF('Hitos de enfoque priorizado'!B144=1,"ERROR 1","N/C")))</f>
        <v>N/C</v>
      </c>
      <c r="W144" s="77" t="str">
        <f>IF(AND('Hitos de enfoque priorizado'!C144="Sí",'Hitos de enfoque priorizado'!F144=""),"CORRECT",IF('Hitos de enfoque priorizado'!C144="No","CORRECT",IF('Hitos de enfoque priorizado'!B144=2,"ERROR 1","N/C")))</f>
        <v>N/C</v>
      </c>
      <c r="X144" s="77" t="str">
        <f>IF(AND('Hitos de enfoque priorizado'!C144="Sí",'Hitos de enfoque priorizado'!F144=""),"CORRECT",IF('Hitos de enfoque priorizado'!C144="No","CORRECT",IF('Hitos de enfoque priorizado'!B144=3,"ERROR 1","N/C")))</f>
        <v>N/C</v>
      </c>
      <c r="Y144" s="77" t="str">
        <f>IF(AND('Hitos de enfoque priorizado'!C144="Sí",'Hitos de enfoque priorizado'!F144=""),"CORRECT",IF('Hitos de enfoque priorizado'!C144="No","CORRECT",IF('Hitos de enfoque priorizado'!B144=4,"ERROR 1","N/C")))</f>
        <v>N/C</v>
      </c>
      <c r="Z144" s="77" t="str">
        <f>IF(AND('Hitos de enfoque priorizado'!C144="Sí",'Hitos de enfoque priorizado'!F144=""),"CORRECT",IF('Hitos de enfoque priorizado'!C144="No","CORRECT",IF('Hitos de enfoque priorizado'!B144=5,"ERROR 1","N/C")))</f>
        <v>N/C</v>
      </c>
      <c r="AA144" s="77" t="str">
        <f>IF(AND('Hitos de enfoque priorizado'!C144="Sí",'Hitos de enfoque priorizado'!F144=""),"CORRECT",IF('Hitos de enfoque priorizado'!C144="No","CORRECT",IF('Hitos de enfoque priorizado'!B144=6,"ERROR 1","N/C")))</f>
        <v>N/C</v>
      </c>
      <c r="AB144" s="69" t="str">
        <f>IF(AND('Hitos de enfoque priorizado'!C144="No",'Hitos de enfoque priorizado'!F144=""),IF('Hitos de enfoque priorizado'!B144=1,"ERROR 2","N/C"),"CORRECT")</f>
        <v>CORRECT</v>
      </c>
      <c r="AC144" s="69" t="str">
        <f>IF(AND('Hitos de enfoque priorizado'!C144="No",'Hitos de enfoque priorizado'!F144=""),IF('Hitos de enfoque priorizado'!B144=2,"ERROR 2","N/C"),"CORRECT")</f>
        <v>CORRECT</v>
      </c>
      <c r="AD144" s="69" t="str">
        <f>IF(AND('Hitos de enfoque priorizado'!C144="No",'Hitos de enfoque priorizado'!F144=""),IF('Hitos de enfoque priorizado'!B144=3,"ERROR 2","N/C"),"CORRECT")</f>
        <v>CORRECT</v>
      </c>
      <c r="AE144" s="69" t="str">
        <f>IF(AND('Hitos de enfoque priorizado'!C144="No",'Hitos de enfoque priorizado'!F144=""),IF('Hitos de enfoque priorizado'!B144=4,"ERROR 2","N/C"),"CORRECT")</f>
        <v>CORRECT</v>
      </c>
      <c r="AF144" s="69" t="str">
        <f>IF(AND('Hitos de enfoque priorizado'!C144="No",'Hitos de enfoque priorizado'!F144=""),IF('Hitos de enfoque priorizado'!B144=5,"ERROR 2","N/C"),"CORRECT")</f>
        <v>CORRECT</v>
      </c>
      <c r="AG144" s="78" t="str">
        <f>IF(AND('Hitos de enfoque priorizado'!C144="No",'Hitos de enfoque priorizado'!F144=""),IF('Hitos de enfoque priorizado'!B144=6,"ERROR 2","N/C"),"CORRECT")</f>
        <v>CORRECT</v>
      </c>
    </row>
    <row r="145" spans="1:33">
      <c r="A145" s="85">
        <f>COUNTIFS('Hitos de enfoque priorizado'!B145,"1",'Hitos de enfoque priorizado'!C145,"Sí")</f>
        <v>0</v>
      </c>
      <c r="B145" s="90">
        <f>COUNTIFS('Hitos de enfoque priorizado'!B145,"2",'Hitos de enfoque priorizado'!C145,"Sí")</f>
        <v>0</v>
      </c>
      <c r="C145" s="86">
        <f>COUNTIFS('Hitos de enfoque priorizado'!B145,"3",'Hitos de enfoque priorizado'!C145,"Sí")</f>
        <v>0</v>
      </c>
      <c r="D145" s="87">
        <f>COUNTIFS('Hitos de enfoque priorizado'!B145,"4",'Hitos de enfoque priorizado'!C145,"Sí")</f>
        <v>0</v>
      </c>
      <c r="E145" s="88">
        <f>COUNTIFS('Hitos de enfoque priorizado'!B145,"5",'Hitos de enfoque priorizado'!C145,"Sí")</f>
        <v>0</v>
      </c>
      <c r="F145" s="89">
        <f>COUNTIFS('Hitos de enfoque priorizado'!B145,"6",'Hitos de enfoque priorizado'!C145,"Sí")</f>
        <v>0</v>
      </c>
      <c r="G145" s="276">
        <f t="shared" si="6"/>
        <v>0</v>
      </c>
      <c r="H145" s="172">
        <f>COUNTIFS('Hitos de enfoque priorizado'!B145,"1",'Hitos de enfoque priorizado'!C145,"N/C")</f>
        <v>0</v>
      </c>
      <c r="I145" s="172">
        <f>COUNTIFS('Hitos de enfoque priorizado'!B145,"2",'Hitos de enfoque priorizado'!C145,"N/C")</f>
        <v>0</v>
      </c>
      <c r="J145" s="172">
        <f>COUNTIFS('Hitos de enfoque priorizado'!B145,"3",'Hitos de enfoque priorizado'!C145,"N/C")</f>
        <v>0</v>
      </c>
      <c r="K145" s="172">
        <f>COUNTIFS('Hitos de enfoque priorizado'!B145,"4",'Hitos de enfoque priorizado'!C145,"N/C")</f>
        <v>0</v>
      </c>
      <c r="L145" s="172">
        <f>COUNTIFS('Hitos de enfoque priorizado'!B145,"5",'Hitos de enfoque priorizado'!C145,"N/C")</f>
        <v>0</v>
      </c>
      <c r="M145" s="172">
        <f>COUNTIFS('Hitos de enfoque priorizado'!B145,"6",'Hitos de enfoque priorizado'!C145,"N/C")</f>
        <v>0</v>
      </c>
      <c r="N145" s="262">
        <f t="shared" si="7"/>
        <v>0</v>
      </c>
      <c r="O145" s="281"/>
      <c r="P145" s="75" t="str">
        <f>IF('Hitos de enfoque priorizado'!$B145=1,'Hitos de enfoque priorizado'!$F145,"")</f>
        <v/>
      </c>
      <c r="Q145" s="75">
        <f>IF('Hitos de enfoque priorizado'!$B145=2,'Hitos de enfoque priorizado'!$F145,"")</f>
        <v>0</v>
      </c>
      <c r="R145" s="75" t="str">
        <f>IF('Hitos de enfoque priorizado'!$B145=3,'Hitos de enfoque priorizado'!$F145,"")</f>
        <v/>
      </c>
      <c r="S145" s="75" t="str">
        <f>IF('Hitos de enfoque priorizado'!$B145=4,'Hitos de enfoque priorizado'!$F145,"")</f>
        <v/>
      </c>
      <c r="T145" s="75" t="str">
        <f>IF('Hitos de enfoque priorizado'!$B145=5,'Hitos de enfoque priorizado'!$F145,"")</f>
        <v/>
      </c>
      <c r="U145" s="76" t="str">
        <f>IF('Hitos de enfoque priorizado'!$B145=6,'Hitos de enfoque priorizado'!$F145,"")</f>
        <v/>
      </c>
      <c r="V145" s="77" t="str">
        <f>IF(AND('Hitos de enfoque priorizado'!C145="Sí",'Hitos de enfoque priorizado'!F145=""),"CORRECT",IF('Hitos de enfoque priorizado'!C145="No","CORRECT",IF('Hitos de enfoque priorizado'!B145=1,"ERROR 1","N/C")))</f>
        <v>N/C</v>
      </c>
      <c r="W145" s="77" t="str">
        <f>IF(AND('Hitos de enfoque priorizado'!C145="Sí",'Hitos de enfoque priorizado'!F145=""),"CORRECT",IF('Hitos de enfoque priorizado'!C145="No","CORRECT",IF('Hitos de enfoque priorizado'!B145=2,"ERROR 1","N/C")))</f>
        <v>ERROR 1</v>
      </c>
      <c r="X145" s="77" t="str">
        <f>IF(AND('Hitos de enfoque priorizado'!C145="Sí",'Hitos de enfoque priorizado'!F145=""),"CORRECT",IF('Hitos de enfoque priorizado'!C145="No","CORRECT",IF('Hitos de enfoque priorizado'!B145=3,"ERROR 1","N/C")))</f>
        <v>N/C</v>
      </c>
      <c r="Y145" s="77" t="str">
        <f>IF(AND('Hitos de enfoque priorizado'!C145="Sí",'Hitos de enfoque priorizado'!F145=""),"CORRECT",IF('Hitos de enfoque priorizado'!C145="No","CORRECT",IF('Hitos de enfoque priorizado'!B145=4,"ERROR 1","N/C")))</f>
        <v>N/C</v>
      </c>
      <c r="Z145" s="77" t="str">
        <f>IF(AND('Hitos de enfoque priorizado'!C145="Sí",'Hitos de enfoque priorizado'!F145=""),"CORRECT",IF('Hitos de enfoque priorizado'!C145="No","CORRECT",IF('Hitos de enfoque priorizado'!B145=5,"ERROR 1","N/C")))</f>
        <v>N/C</v>
      </c>
      <c r="AA145" s="77" t="str">
        <f>IF(AND('Hitos de enfoque priorizado'!C145="Sí",'Hitos de enfoque priorizado'!F145=""),"CORRECT",IF('Hitos de enfoque priorizado'!C145="No","CORRECT",IF('Hitos de enfoque priorizado'!B145=6,"ERROR 1","N/C")))</f>
        <v>N/C</v>
      </c>
      <c r="AB145" s="69" t="str">
        <f>IF(AND('Hitos de enfoque priorizado'!C145="No",'Hitos de enfoque priorizado'!F145=""),IF('Hitos de enfoque priorizado'!B145=1,"ERROR 2","N/C"),"CORRECT")</f>
        <v>CORRECT</v>
      </c>
      <c r="AC145" s="69" t="str">
        <f>IF(AND('Hitos de enfoque priorizado'!C145="No",'Hitos de enfoque priorizado'!F145=""),IF('Hitos de enfoque priorizado'!B145=2,"ERROR 2","N/C"),"CORRECT")</f>
        <v>CORRECT</v>
      </c>
      <c r="AD145" s="69" t="str">
        <f>IF(AND('Hitos de enfoque priorizado'!C145="No",'Hitos de enfoque priorizado'!F145=""),IF('Hitos de enfoque priorizado'!B145=3,"ERROR 2","N/C"),"CORRECT")</f>
        <v>CORRECT</v>
      </c>
      <c r="AE145" s="69" t="str">
        <f>IF(AND('Hitos de enfoque priorizado'!C145="No",'Hitos de enfoque priorizado'!F145=""),IF('Hitos de enfoque priorizado'!B145=4,"ERROR 2","N/C"),"CORRECT")</f>
        <v>CORRECT</v>
      </c>
      <c r="AF145" s="69" t="str">
        <f>IF(AND('Hitos de enfoque priorizado'!C145="No",'Hitos de enfoque priorizado'!F145=""),IF('Hitos de enfoque priorizado'!B145=5,"ERROR 2","N/C"),"CORRECT")</f>
        <v>CORRECT</v>
      </c>
      <c r="AG145" s="78" t="str">
        <f>IF(AND('Hitos de enfoque priorizado'!C145="No",'Hitos de enfoque priorizado'!F145=""),IF('Hitos de enfoque priorizado'!B145=6,"ERROR 2","N/C"),"CORRECT")</f>
        <v>CORRECT</v>
      </c>
    </row>
    <row r="146" spans="1:33">
      <c r="A146" s="85">
        <f>COUNTIFS('Hitos de enfoque priorizado'!B146,"1",'Hitos de enfoque priorizado'!C146,"Sí")</f>
        <v>0</v>
      </c>
      <c r="B146" s="90">
        <f>COUNTIFS('Hitos de enfoque priorizado'!B146,"2",'Hitos de enfoque priorizado'!C146,"Sí")</f>
        <v>0</v>
      </c>
      <c r="C146" s="86">
        <f>COUNTIFS('Hitos de enfoque priorizado'!B146,"3",'Hitos de enfoque priorizado'!C146,"Sí")</f>
        <v>0</v>
      </c>
      <c r="D146" s="87">
        <f>COUNTIFS('Hitos de enfoque priorizado'!B146,"4",'Hitos de enfoque priorizado'!C146,"Sí")</f>
        <v>0</v>
      </c>
      <c r="E146" s="88">
        <f>COUNTIFS('Hitos de enfoque priorizado'!B146,"5",'Hitos de enfoque priorizado'!C146,"Sí")</f>
        <v>0</v>
      </c>
      <c r="F146" s="89">
        <f>COUNTIFS('Hitos de enfoque priorizado'!B146,"6",'Hitos de enfoque priorizado'!C146,"Sí")</f>
        <v>0</v>
      </c>
      <c r="G146" s="276">
        <f t="shared" si="6"/>
        <v>0</v>
      </c>
      <c r="H146" s="172">
        <f>COUNTIFS('Hitos de enfoque priorizado'!B146,"1",'Hitos de enfoque priorizado'!C146,"N/C")</f>
        <v>0</v>
      </c>
      <c r="I146" s="172">
        <f>COUNTIFS('Hitos de enfoque priorizado'!B146,"2",'Hitos de enfoque priorizado'!C146,"N/C")</f>
        <v>0</v>
      </c>
      <c r="J146" s="172">
        <f>COUNTIFS('Hitos de enfoque priorizado'!B146,"3",'Hitos de enfoque priorizado'!C146,"N/C")</f>
        <v>0</v>
      </c>
      <c r="K146" s="172">
        <f>COUNTIFS('Hitos de enfoque priorizado'!B146,"4",'Hitos de enfoque priorizado'!C146,"N/C")</f>
        <v>0</v>
      </c>
      <c r="L146" s="172">
        <f>COUNTIFS('Hitos de enfoque priorizado'!B146,"5",'Hitos de enfoque priorizado'!C146,"N/C")</f>
        <v>0</v>
      </c>
      <c r="M146" s="172">
        <f>COUNTIFS('Hitos de enfoque priorizado'!B146,"6",'Hitos de enfoque priorizado'!C146,"N/C")</f>
        <v>0</v>
      </c>
      <c r="N146" s="262">
        <f t="shared" si="7"/>
        <v>0</v>
      </c>
      <c r="O146" s="281"/>
      <c r="P146" s="75" t="str">
        <f>IF('Hitos de enfoque priorizado'!$B146=1,'Hitos de enfoque priorizado'!$F146,"")</f>
        <v/>
      </c>
      <c r="Q146" s="75">
        <f>IF('Hitos de enfoque priorizado'!$B146=2,'Hitos de enfoque priorizado'!$F146,"")</f>
        <v>0</v>
      </c>
      <c r="R146" s="75" t="str">
        <f>IF('Hitos de enfoque priorizado'!$B146=3,'Hitos de enfoque priorizado'!$F146,"")</f>
        <v/>
      </c>
      <c r="S146" s="75" t="str">
        <f>IF('Hitos de enfoque priorizado'!$B146=4,'Hitos de enfoque priorizado'!$F146,"")</f>
        <v/>
      </c>
      <c r="T146" s="75" t="str">
        <f>IF('Hitos de enfoque priorizado'!$B146=5,'Hitos de enfoque priorizado'!$F146,"")</f>
        <v/>
      </c>
      <c r="U146" s="76" t="str">
        <f>IF('Hitos de enfoque priorizado'!$B146=6,'Hitos de enfoque priorizado'!$F146,"")</f>
        <v/>
      </c>
      <c r="V146" s="77" t="str">
        <f>IF(AND('Hitos de enfoque priorizado'!C146="Sí",'Hitos de enfoque priorizado'!F146=""),"CORRECT",IF('Hitos de enfoque priorizado'!C146="No","CORRECT",IF('Hitos de enfoque priorizado'!B146=1,"ERROR 1","N/C")))</f>
        <v>N/C</v>
      </c>
      <c r="W146" s="77" t="str">
        <f>IF(AND('Hitos de enfoque priorizado'!C146="Sí",'Hitos de enfoque priorizado'!F146=""),"CORRECT",IF('Hitos de enfoque priorizado'!C146="No","CORRECT",IF('Hitos de enfoque priorizado'!B146=2,"ERROR 1","N/C")))</f>
        <v>ERROR 1</v>
      </c>
      <c r="X146" s="77" t="str">
        <f>IF(AND('Hitos de enfoque priorizado'!C146="Sí",'Hitos de enfoque priorizado'!F146=""),"CORRECT",IF('Hitos de enfoque priorizado'!C146="No","CORRECT",IF('Hitos de enfoque priorizado'!B146=3,"ERROR 1","N/C")))</f>
        <v>N/C</v>
      </c>
      <c r="Y146" s="77" t="str">
        <f>IF(AND('Hitos de enfoque priorizado'!C146="Sí",'Hitos de enfoque priorizado'!F146=""),"CORRECT",IF('Hitos de enfoque priorizado'!C146="No","CORRECT",IF('Hitos de enfoque priorizado'!B146=4,"ERROR 1","N/C")))</f>
        <v>N/C</v>
      </c>
      <c r="Z146" s="77" t="str">
        <f>IF(AND('Hitos de enfoque priorizado'!C146="Sí",'Hitos de enfoque priorizado'!F146=""),"CORRECT",IF('Hitos de enfoque priorizado'!C146="No","CORRECT",IF('Hitos de enfoque priorizado'!B146=5,"ERROR 1","N/C")))</f>
        <v>N/C</v>
      </c>
      <c r="AA146" s="77" t="str">
        <f>IF(AND('Hitos de enfoque priorizado'!C146="Sí",'Hitos de enfoque priorizado'!F146=""),"CORRECT",IF('Hitos de enfoque priorizado'!C146="No","CORRECT",IF('Hitos de enfoque priorizado'!B146=6,"ERROR 1","N/C")))</f>
        <v>N/C</v>
      </c>
      <c r="AB146" s="69" t="str">
        <f>IF(AND('Hitos de enfoque priorizado'!C146="No",'Hitos de enfoque priorizado'!F146=""),IF('Hitos de enfoque priorizado'!B146=1,"ERROR 2","N/C"),"CORRECT")</f>
        <v>CORRECT</v>
      </c>
      <c r="AC146" s="69" t="str">
        <f>IF(AND('Hitos de enfoque priorizado'!C146="No",'Hitos de enfoque priorizado'!F146=""),IF('Hitos de enfoque priorizado'!B146=2,"ERROR 2","N/C"),"CORRECT")</f>
        <v>CORRECT</v>
      </c>
      <c r="AD146" s="69" t="str">
        <f>IF(AND('Hitos de enfoque priorizado'!C146="No",'Hitos de enfoque priorizado'!F146=""),IF('Hitos de enfoque priorizado'!B146=3,"ERROR 2","N/C"),"CORRECT")</f>
        <v>CORRECT</v>
      </c>
      <c r="AE146" s="69" t="str">
        <f>IF(AND('Hitos de enfoque priorizado'!C146="No",'Hitos de enfoque priorizado'!F146=""),IF('Hitos de enfoque priorizado'!B146=4,"ERROR 2","N/C"),"CORRECT")</f>
        <v>CORRECT</v>
      </c>
      <c r="AF146" s="69" t="str">
        <f>IF(AND('Hitos de enfoque priorizado'!C146="No",'Hitos de enfoque priorizado'!F146=""),IF('Hitos de enfoque priorizado'!B146=5,"ERROR 2","N/C"),"CORRECT")</f>
        <v>CORRECT</v>
      </c>
      <c r="AG146" s="78" t="str">
        <f>IF(AND('Hitos de enfoque priorizado'!C146="No",'Hitos de enfoque priorizado'!F146=""),IF('Hitos de enfoque priorizado'!B146=6,"ERROR 2","N/C"),"CORRECT")</f>
        <v>CORRECT</v>
      </c>
    </row>
    <row r="147" spans="1:33">
      <c r="A147" s="85">
        <f>COUNTIFS('Hitos de enfoque priorizado'!B147,"1",'Hitos de enfoque priorizado'!C147,"Sí")</f>
        <v>0</v>
      </c>
      <c r="B147" s="90">
        <f>COUNTIFS('Hitos de enfoque priorizado'!B147,"2",'Hitos de enfoque priorizado'!C147,"Sí")</f>
        <v>0</v>
      </c>
      <c r="C147" s="86">
        <f>COUNTIFS('Hitos de enfoque priorizado'!B147,"3",'Hitos de enfoque priorizado'!C147,"Sí")</f>
        <v>0</v>
      </c>
      <c r="D147" s="87">
        <f>COUNTIFS('Hitos de enfoque priorizado'!B147,"4",'Hitos de enfoque priorizado'!C147,"Sí")</f>
        <v>0</v>
      </c>
      <c r="E147" s="88">
        <f>COUNTIFS('Hitos de enfoque priorizado'!B147,"5",'Hitos de enfoque priorizado'!C147,"Sí")</f>
        <v>0</v>
      </c>
      <c r="F147" s="89">
        <f>COUNTIFS('Hitos de enfoque priorizado'!B147,"6",'Hitos de enfoque priorizado'!C147,"Sí")</f>
        <v>0</v>
      </c>
      <c r="G147" s="276">
        <f t="shared" si="6"/>
        <v>0</v>
      </c>
      <c r="H147" s="172">
        <f>COUNTIFS('Hitos de enfoque priorizado'!B147,"1",'Hitos de enfoque priorizado'!C147,"N/C")</f>
        <v>0</v>
      </c>
      <c r="I147" s="172">
        <f>COUNTIFS('Hitos de enfoque priorizado'!B147,"2",'Hitos de enfoque priorizado'!C147,"N/C")</f>
        <v>0</v>
      </c>
      <c r="J147" s="172">
        <f>COUNTIFS('Hitos de enfoque priorizado'!B147,"3",'Hitos de enfoque priorizado'!C147,"N/C")</f>
        <v>0</v>
      </c>
      <c r="K147" s="172">
        <f>COUNTIFS('Hitos de enfoque priorizado'!B147,"4",'Hitos de enfoque priorizado'!C147,"N/C")</f>
        <v>0</v>
      </c>
      <c r="L147" s="172">
        <f>COUNTIFS('Hitos de enfoque priorizado'!B147,"5",'Hitos de enfoque priorizado'!C147,"N/C")</f>
        <v>0</v>
      </c>
      <c r="M147" s="172">
        <f>COUNTIFS('Hitos de enfoque priorizado'!B147,"6",'Hitos de enfoque priorizado'!C147,"N/C")</f>
        <v>0</v>
      </c>
      <c r="N147" s="262">
        <f t="shared" si="7"/>
        <v>0</v>
      </c>
      <c r="O147" s="281"/>
      <c r="P147" s="75" t="str">
        <f>IF('Hitos de enfoque priorizado'!$B147=1,'Hitos de enfoque priorizado'!$F147,"")</f>
        <v/>
      </c>
      <c r="Q147" s="75">
        <f>IF('Hitos de enfoque priorizado'!$B147=2,'Hitos de enfoque priorizado'!$F147,"")</f>
        <v>0</v>
      </c>
      <c r="R147" s="75" t="str">
        <f>IF('Hitos de enfoque priorizado'!$B147=3,'Hitos de enfoque priorizado'!$F147,"")</f>
        <v/>
      </c>
      <c r="S147" s="75" t="str">
        <f>IF('Hitos de enfoque priorizado'!$B147=4,'Hitos de enfoque priorizado'!$F147,"")</f>
        <v/>
      </c>
      <c r="T147" s="75" t="str">
        <f>IF('Hitos de enfoque priorizado'!$B147=5,'Hitos de enfoque priorizado'!$F147,"")</f>
        <v/>
      </c>
      <c r="U147" s="76" t="str">
        <f>IF('Hitos de enfoque priorizado'!$B147=6,'Hitos de enfoque priorizado'!$F147,"")</f>
        <v/>
      </c>
      <c r="V147" s="77" t="str">
        <f>IF(AND('Hitos de enfoque priorizado'!C147="Sí",'Hitos de enfoque priorizado'!F147=""),"CORRECT",IF('Hitos de enfoque priorizado'!C147="No","CORRECT",IF('Hitos de enfoque priorizado'!B147=1,"ERROR 1","N/C")))</f>
        <v>N/C</v>
      </c>
      <c r="W147" s="77" t="str">
        <f>IF(AND('Hitos de enfoque priorizado'!C147="Sí",'Hitos de enfoque priorizado'!F147=""),"CORRECT",IF('Hitos de enfoque priorizado'!C147="No","CORRECT",IF('Hitos de enfoque priorizado'!B147=2,"ERROR 1","N/C")))</f>
        <v>ERROR 1</v>
      </c>
      <c r="X147" s="77" t="str">
        <f>IF(AND('Hitos de enfoque priorizado'!C147="Sí",'Hitos de enfoque priorizado'!F147=""),"CORRECT",IF('Hitos de enfoque priorizado'!C147="No","CORRECT",IF('Hitos de enfoque priorizado'!B147=3,"ERROR 1","N/C")))</f>
        <v>N/C</v>
      </c>
      <c r="Y147" s="77" t="str">
        <f>IF(AND('Hitos de enfoque priorizado'!C147="Sí",'Hitos de enfoque priorizado'!F147=""),"CORRECT",IF('Hitos de enfoque priorizado'!C147="No","CORRECT",IF('Hitos de enfoque priorizado'!B147=4,"ERROR 1","N/C")))</f>
        <v>N/C</v>
      </c>
      <c r="Z147" s="77" t="str">
        <f>IF(AND('Hitos de enfoque priorizado'!C147="Sí",'Hitos de enfoque priorizado'!F147=""),"CORRECT",IF('Hitos de enfoque priorizado'!C147="No","CORRECT",IF('Hitos de enfoque priorizado'!B147=5,"ERROR 1","N/C")))</f>
        <v>N/C</v>
      </c>
      <c r="AA147" s="77" t="str">
        <f>IF(AND('Hitos de enfoque priorizado'!C147="Sí",'Hitos de enfoque priorizado'!F147=""),"CORRECT",IF('Hitos de enfoque priorizado'!C147="No","CORRECT",IF('Hitos de enfoque priorizado'!B147=6,"ERROR 1","N/C")))</f>
        <v>N/C</v>
      </c>
      <c r="AB147" s="69" t="str">
        <f>IF(AND('Hitos de enfoque priorizado'!C147="No",'Hitos de enfoque priorizado'!F147=""),IF('Hitos de enfoque priorizado'!B147=1,"ERROR 2","N/C"),"CORRECT")</f>
        <v>CORRECT</v>
      </c>
      <c r="AC147" s="69" t="str">
        <f>IF(AND('Hitos de enfoque priorizado'!C147="No",'Hitos de enfoque priorizado'!F147=""),IF('Hitos de enfoque priorizado'!B147=2,"ERROR 2","N/C"),"CORRECT")</f>
        <v>CORRECT</v>
      </c>
      <c r="AD147" s="69" t="str">
        <f>IF(AND('Hitos de enfoque priorizado'!C147="No",'Hitos de enfoque priorizado'!F147=""),IF('Hitos de enfoque priorizado'!B147=3,"ERROR 2","N/C"),"CORRECT")</f>
        <v>CORRECT</v>
      </c>
      <c r="AE147" s="69" t="str">
        <f>IF(AND('Hitos de enfoque priorizado'!C147="No",'Hitos de enfoque priorizado'!F147=""),IF('Hitos de enfoque priorizado'!B147=4,"ERROR 2","N/C"),"CORRECT")</f>
        <v>CORRECT</v>
      </c>
      <c r="AF147" s="69" t="str">
        <f>IF(AND('Hitos de enfoque priorizado'!C147="No",'Hitos de enfoque priorizado'!F147=""),IF('Hitos de enfoque priorizado'!B147=5,"ERROR 2","N/C"),"CORRECT")</f>
        <v>CORRECT</v>
      </c>
      <c r="AG147" s="78" t="str">
        <f>IF(AND('Hitos de enfoque priorizado'!C147="No",'Hitos de enfoque priorizado'!F147=""),IF('Hitos de enfoque priorizado'!B147=6,"ERROR 2","N/C"),"CORRECT")</f>
        <v>CORRECT</v>
      </c>
    </row>
    <row r="148" spans="1:33">
      <c r="A148" s="85">
        <f>COUNTIFS('Hitos de enfoque priorizado'!B148,"1",'Hitos de enfoque priorizado'!C148,"Sí")</f>
        <v>0</v>
      </c>
      <c r="B148" s="90">
        <f>COUNTIFS('Hitos de enfoque priorizado'!B148,"2",'Hitos de enfoque priorizado'!C148,"Sí")</f>
        <v>0</v>
      </c>
      <c r="C148" s="86">
        <f>COUNTIFS('Hitos de enfoque priorizado'!B148,"3",'Hitos de enfoque priorizado'!C148,"Sí")</f>
        <v>0</v>
      </c>
      <c r="D148" s="87">
        <f>COUNTIFS('Hitos de enfoque priorizado'!B148,"4",'Hitos de enfoque priorizado'!C148,"Sí")</f>
        <v>0</v>
      </c>
      <c r="E148" s="88">
        <f>COUNTIFS('Hitos de enfoque priorizado'!B148,"5",'Hitos de enfoque priorizado'!C148,"Sí")</f>
        <v>0</v>
      </c>
      <c r="F148" s="89">
        <f>COUNTIFS('Hitos de enfoque priorizado'!B148,"6",'Hitos de enfoque priorizado'!C148,"Sí")</f>
        <v>0</v>
      </c>
      <c r="G148" s="276">
        <f t="shared" si="6"/>
        <v>0</v>
      </c>
      <c r="H148" s="172">
        <f>COUNTIFS('Hitos de enfoque priorizado'!B148,"1",'Hitos de enfoque priorizado'!C148,"N/C")</f>
        <v>0</v>
      </c>
      <c r="I148" s="172">
        <f>COUNTIFS('Hitos de enfoque priorizado'!B148,"2",'Hitos de enfoque priorizado'!C148,"N/C")</f>
        <v>0</v>
      </c>
      <c r="J148" s="172">
        <f>COUNTIFS('Hitos de enfoque priorizado'!B148,"3",'Hitos de enfoque priorizado'!C148,"N/C")</f>
        <v>0</v>
      </c>
      <c r="K148" s="172">
        <f>COUNTIFS('Hitos de enfoque priorizado'!B148,"4",'Hitos de enfoque priorizado'!C148,"N/C")</f>
        <v>0</v>
      </c>
      <c r="L148" s="172">
        <f>COUNTIFS('Hitos de enfoque priorizado'!B148,"5",'Hitos de enfoque priorizado'!C148,"N/C")</f>
        <v>0</v>
      </c>
      <c r="M148" s="172">
        <f>COUNTIFS('Hitos de enfoque priorizado'!B148,"6",'Hitos de enfoque priorizado'!C148,"N/C")</f>
        <v>0</v>
      </c>
      <c r="N148" s="262">
        <f t="shared" si="7"/>
        <v>0</v>
      </c>
      <c r="O148" s="281"/>
      <c r="P148" s="75" t="str">
        <f>IF('Hitos de enfoque priorizado'!$B148=1,'Hitos de enfoque priorizado'!$F148,"")</f>
        <v/>
      </c>
      <c r="Q148" s="75">
        <f>IF('Hitos de enfoque priorizado'!$B148=2,'Hitos de enfoque priorizado'!$F148,"")</f>
        <v>0</v>
      </c>
      <c r="R148" s="75" t="str">
        <f>IF('Hitos de enfoque priorizado'!$B148=3,'Hitos de enfoque priorizado'!$F148,"")</f>
        <v/>
      </c>
      <c r="S148" s="75" t="str">
        <f>IF('Hitos de enfoque priorizado'!$B148=4,'Hitos de enfoque priorizado'!$F148,"")</f>
        <v/>
      </c>
      <c r="T148" s="75" t="str">
        <f>IF('Hitos de enfoque priorizado'!$B148=5,'Hitos de enfoque priorizado'!$F148,"")</f>
        <v/>
      </c>
      <c r="U148" s="76" t="str">
        <f>IF('Hitos de enfoque priorizado'!$B148=6,'Hitos de enfoque priorizado'!$F148,"")</f>
        <v/>
      </c>
      <c r="V148" s="77" t="str">
        <f>IF(AND('Hitos de enfoque priorizado'!C148="Sí",'Hitos de enfoque priorizado'!F148=""),"CORRECT",IF('Hitos de enfoque priorizado'!C148="No","CORRECT",IF('Hitos de enfoque priorizado'!B148=1,"ERROR 1","N/C")))</f>
        <v>N/C</v>
      </c>
      <c r="W148" s="77" t="str">
        <f>IF(AND('Hitos de enfoque priorizado'!C148="Sí",'Hitos de enfoque priorizado'!F148=""),"CORRECT",IF('Hitos de enfoque priorizado'!C148="No","CORRECT",IF('Hitos de enfoque priorizado'!B148=2,"ERROR 1","N/C")))</f>
        <v>ERROR 1</v>
      </c>
      <c r="X148" s="77" t="str">
        <f>IF(AND('Hitos de enfoque priorizado'!C148="Sí",'Hitos de enfoque priorizado'!F148=""),"CORRECT",IF('Hitos de enfoque priorizado'!C148="No","CORRECT",IF('Hitos de enfoque priorizado'!B148=3,"ERROR 1","N/C")))</f>
        <v>N/C</v>
      </c>
      <c r="Y148" s="77" t="str">
        <f>IF(AND('Hitos de enfoque priorizado'!C148="Sí",'Hitos de enfoque priorizado'!F148=""),"CORRECT",IF('Hitos de enfoque priorizado'!C148="No","CORRECT",IF('Hitos de enfoque priorizado'!B148=4,"ERROR 1","N/C")))</f>
        <v>N/C</v>
      </c>
      <c r="Z148" s="77" t="str">
        <f>IF(AND('Hitos de enfoque priorizado'!C148="Sí",'Hitos de enfoque priorizado'!F148=""),"CORRECT",IF('Hitos de enfoque priorizado'!C148="No","CORRECT",IF('Hitos de enfoque priorizado'!B148=5,"ERROR 1","N/C")))</f>
        <v>N/C</v>
      </c>
      <c r="AA148" s="77" t="str">
        <f>IF(AND('Hitos de enfoque priorizado'!C148="Sí",'Hitos de enfoque priorizado'!F148=""),"CORRECT",IF('Hitos de enfoque priorizado'!C148="No","CORRECT",IF('Hitos de enfoque priorizado'!B148=6,"ERROR 1","N/C")))</f>
        <v>N/C</v>
      </c>
      <c r="AB148" s="69" t="str">
        <f>IF(AND('Hitos de enfoque priorizado'!C148="No",'Hitos de enfoque priorizado'!F148=""),IF('Hitos de enfoque priorizado'!B148=1,"ERROR 2","N/C"),"CORRECT")</f>
        <v>CORRECT</v>
      </c>
      <c r="AC148" s="69" t="str">
        <f>IF(AND('Hitos de enfoque priorizado'!C148="No",'Hitos de enfoque priorizado'!F148=""),IF('Hitos de enfoque priorizado'!B148=2,"ERROR 2","N/C"),"CORRECT")</f>
        <v>CORRECT</v>
      </c>
      <c r="AD148" s="69" t="str">
        <f>IF(AND('Hitos de enfoque priorizado'!C148="No",'Hitos de enfoque priorizado'!F148=""),IF('Hitos de enfoque priorizado'!B148=3,"ERROR 2","N/C"),"CORRECT")</f>
        <v>CORRECT</v>
      </c>
      <c r="AE148" s="69" t="str">
        <f>IF(AND('Hitos de enfoque priorizado'!C148="No",'Hitos de enfoque priorizado'!F148=""),IF('Hitos de enfoque priorizado'!B148=4,"ERROR 2","N/C"),"CORRECT")</f>
        <v>CORRECT</v>
      </c>
      <c r="AF148" s="69" t="str">
        <f>IF(AND('Hitos de enfoque priorizado'!C148="No",'Hitos de enfoque priorizado'!F148=""),IF('Hitos de enfoque priorizado'!B148=5,"ERROR 2","N/C"),"CORRECT")</f>
        <v>CORRECT</v>
      </c>
      <c r="AG148" s="78" t="str">
        <f>IF(AND('Hitos de enfoque priorizado'!C148="No",'Hitos de enfoque priorizado'!F148=""),IF('Hitos de enfoque priorizado'!B148=6,"ERROR 2","N/C"),"CORRECT")</f>
        <v>CORRECT</v>
      </c>
    </row>
    <row r="149" spans="1:33">
      <c r="A149" s="85">
        <f>COUNTIFS('Hitos de enfoque priorizado'!B149,"1",'Hitos de enfoque priorizado'!C149,"Sí")</f>
        <v>0</v>
      </c>
      <c r="B149" s="90">
        <f>COUNTIFS('Hitos de enfoque priorizado'!B149,"2",'Hitos de enfoque priorizado'!C149,"Sí")</f>
        <v>0</v>
      </c>
      <c r="C149" s="86">
        <f>COUNTIFS('Hitos de enfoque priorizado'!B149,"3",'Hitos de enfoque priorizado'!C149,"Sí")</f>
        <v>0</v>
      </c>
      <c r="D149" s="87">
        <f>COUNTIFS('Hitos de enfoque priorizado'!B149,"4",'Hitos de enfoque priorizado'!C149,"Sí")</f>
        <v>0</v>
      </c>
      <c r="E149" s="88">
        <f>COUNTIFS('Hitos de enfoque priorizado'!B149,"5",'Hitos de enfoque priorizado'!C149,"Sí")</f>
        <v>0</v>
      </c>
      <c r="F149" s="89">
        <f>COUNTIFS('Hitos de enfoque priorizado'!B149,"6",'Hitos de enfoque priorizado'!C149,"Sí")</f>
        <v>0</v>
      </c>
      <c r="G149" s="276">
        <f t="shared" si="6"/>
        <v>0</v>
      </c>
      <c r="H149" s="172">
        <f>COUNTIFS('Hitos de enfoque priorizado'!B149,"1",'Hitos de enfoque priorizado'!C149,"N/C")</f>
        <v>0</v>
      </c>
      <c r="I149" s="172">
        <f>COUNTIFS('Hitos de enfoque priorizado'!B149,"2",'Hitos de enfoque priorizado'!C149,"N/C")</f>
        <v>0</v>
      </c>
      <c r="J149" s="172">
        <f>COUNTIFS('Hitos de enfoque priorizado'!B149,"3",'Hitos de enfoque priorizado'!C149,"N/C")</f>
        <v>0</v>
      </c>
      <c r="K149" s="172">
        <f>COUNTIFS('Hitos de enfoque priorizado'!B149,"4",'Hitos de enfoque priorizado'!C149,"N/C")</f>
        <v>0</v>
      </c>
      <c r="L149" s="172">
        <f>COUNTIFS('Hitos de enfoque priorizado'!B149,"5",'Hitos de enfoque priorizado'!C149,"N/C")</f>
        <v>0</v>
      </c>
      <c r="M149" s="172">
        <f>COUNTIFS('Hitos de enfoque priorizado'!B149,"6",'Hitos de enfoque priorizado'!C149,"N/C")</f>
        <v>0</v>
      </c>
      <c r="N149" s="262">
        <f t="shared" si="7"/>
        <v>0</v>
      </c>
      <c r="O149" s="281"/>
      <c r="P149" s="75" t="str">
        <f>IF('Hitos de enfoque priorizado'!$B149=1,'Hitos de enfoque priorizado'!$F149,"")</f>
        <v/>
      </c>
      <c r="Q149" s="75" t="str">
        <f>IF('Hitos de enfoque priorizado'!$B149=2,'Hitos de enfoque priorizado'!$F149,"")</f>
        <v/>
      </c>
      <c r="R149" s="75" t="str">
        <f>IF('Hitos de enfoque priorizado'!$B149=3,'Hitos de enfoque priorizado'!$F149,"")</f>
        <v/>
      </c>
      <c r="S149" s="75" t="str">
        <f>IF('Hitos de enfoque priorizado'!$B149=4,'Hitos de enfoque priorizado'!$F149,"")</f>
        <v/>
      </c>
      <c r="T149" s="75">
        <f>IF('Hitos de enfoque priorizado'!$B149=5,'Hitos de enfoque priorizado'!$F149,"")</f>
        <v>0</v>
      </c>
      <c r="U149" s="76" t="str">
        <f>IF('Hitos de enfoque priorizado'!$B149=6,'Hitos de enfoque priorizado'!$F149,"")</f>
        <v/>
      </c>
      <c r="V149" s="77" t="str">
        <f>IF(AND('Hitos de enfoque priorizado'!C149="Sí",'Hitos de enfoque priorizado'!F149=""),"CORRECT",IF('Hitos de enfoque priorizado'!C149="No","CORRECT",IF('Hitos de enfoque priorizado'!B149=1,"ERROR 1","N/C")))</f>
        <v>N/C</v>
      </c>
      <c r="W149" s="77" t="str">
        <f>IF(AND('Hitos de enfoque priorizado'!C149="Sí",'Hitos de enfoque priorizado'!F149=""),"CORRECT",IF('Hitos de enfoque priorizado'!C149="No","CORRECT",IF('Hitos de enfoque priorizado'!B149=2,"ERROR 1","N/C")))</f>
        <v>N/C</v>
      </c>
      <c r="X149" s="77" t="str">
        <f>IF(AND('Hitos de enfoque priorizado'!C149="Sí",'Hitos de enfoque priorizado'!F149=""),"CORRECT",IF('Hitos de enfoque priorizado'!C149="No","CORRECT",IF('Hitos de enfoque priorizado'!B149=3,"ERROR 1","N/C")))</f>
        <v>N/C</v>
      </c>
      <c r="Y149" s="77" t="str">
        <f>IF(AND('Hitos de enfoque priorizado'!C149="Sí",'Hitos de enfoque priorizado'!F149=""),"CORRECT",IF('Hitos de enfoque priorizado'!C149="No","CORRECT",IF('Hitos de enfoque priorizado'!B149=4,"ERROR 1","N/C")))</f>
        <v>N/C</v>
      </c>
      <c r="Z149" s="77" t="str">
        <f>IF(AND('Hitos de enfoque priorizado'!C149="Sí",'Hitos de enfoque priorizado'!F149=""),"CORRECT",IF('Hitos de enfoque priorizado'!C149="No","CORRECT",IF('Hitos de enfoque priorizado'!B149=5,"ERROR 1","N/C")))</f>
        <v>ERROR 1</v>
      </c>
      <c r="AA149" s="77" t="str">
        <f>IF(AND('Hitos de enfoque priorizado'!C149="Sí",'Hitos de enfoque priorizado'!F149=""),"CORRECT",IF('Hitos de enfoque priorizado'!C149="No","CORRECT",IF('Hitos de enfoque priorizado'!B149=6,"ERROR 1","N/C")))</f>
        <v>N/C</v>
      </c>
      <c r="AB149" s="69" t="str">
        <f>IF(AND('Hitos de enfoque priorizado'!C149="No",'Hitos de enfoque priorizado'!F149=""),IF('Hitos de enfoque priorizado'!B149=1,"ERROR 2","N/C"),"CORRECT")</f>
        <v>CORRECT</v>
      </c>
      <c r="AC149" s="69" t="str">
        <f>IF(AND('Hitos de enfoque priorizado'!C149="No",'Hitos de enfoque priorizado'!F149=""),IF('Hitos de enfoque priorizado'!B149=2,"ERROR 2","N/C"),"CORRECT")</f>
        <v>CORRECT</v>
      </c>
      <c r="AD149" s="69" t="str">
        <f>IF(AND('Hitos de enfoque priorizado'!C149="No",'Hitos de enfoque priorizado'!F149=""),IF('Hitos de enfoque priorizado'!B149=3,"ERROR 2","N/C"),"CORRECT")</f>
        <v>CORRECT</v>
      </c>
      <c r="AE149" s="69" t="str">
        <f>IF(AND('Hitos de enfoque priorizado'!C149="No",'Hitos de enfoque priorizado'!F149=""),IF('Hitos de enfoque priorizado'!B149=4,"ERROR 2","N/C"),"CORRECT")</f>
        <v>CORRECT</v>
      </c>
      <c r="AF149" s="69" t="str">
        <f>IF(AND('Hitos de enfoque priorizado'!C149="No",'Hitos de enfoque priorizado'!F149=""),IF('Hitos de enfoque priorizado'!B149=5,"ERROR 2","N/C"),"CORRECT")</f>
        <v>CORRECT</v>
      </c>
      <c r="AG149" s="78" t="str">
        <f>IF(AND('Hitos de enfoque priorizado'!C149="No",'Hitos de enfoque priorizado'!F149=""),IF('Hitos de enfoque priorizado'!B149=6,"ERROR 2","N/C"),"CORRECT")</f>
        <v>CORRECT</v>
      </c>
    </row>
    <row r="150" spans="1:33">
      <c r="A150" s="85">
        <f>COUNTIFS('Hitos de enfoque priorizado'!B150,"1",'Hitos de enfoque priorizado'!C150,"Sí")</f>
        <v>0</v>
      </c>
      <c r="B150" s="90">
        <f>COUNTIFS('Hitos de enfoque priorizado'!B150,"2",'Hitos de enfoque priorizado'!C150,"Sí")</f>
        <v>0</v>
      </c>
      <c r="C150" s="86">
        <f>COUNTIFS('Hitos de enfoque priorizado'!B150,"3",'Hitos de enfoque priorizado'!C150,"Sí")</f>
        <v>0</v>
      </c>
      <c r="D150" s="87">
        <f>COUNTIFS('Hitos de enfoque priorizado'!B150,"4",'Hitos de enfoque priorizado'!C150,"Sí")</f>
        <v>0</v>
      </c>
      <c r="E150" s="88">
        <f>COUNTIFS('Hitos de enfoque priorizado'!B150,"5",'Hitos de enfoque priorizado'!C150,"Sí")</f>
        <v>0</v>
      </c>
      <c r="F150" s="89">
        <f>COUNTIFS('Hitos de enfoque priorizado'!B150,"6",'Hitos de enfoque priorizado'!C150,"Sí")</f>
        <v>0</v>
      </c>
      <c r="G150" s="276">
        <f t="shared" si="6"/>
        <v>0</v>
      </c>
      <c r="H150" s="172">
        <f>COUNTIFS('Hitos de enfoque priorizado'!B150,"1",'Hitos de enfoque priorizado'!C150,"N/C")</f>
        <v>0</v>
      </c>
      <c r="I150" s="172">
        <f>COUNTIFS('Hitos de enfoque priorizado'!B150,"2",'Hitos de enfoque priorizado'!C150,"N/C")</f>
        <v>0</v>
      </c>
      <c r="J150" s="172">
        <f>COUNTIFS('Hitos de enfoque priorizado'!B150,"3",'Hitos de enfoque priorizado'!C150,"N/C")</f>
        <v>0</v>
      </c>
      <c r="K150" s="172">
        <f>COUNTIFS('Hitos de enfoque priorizado'!B150,"4",'Hitos de enfoque priorizado'!C150,"N/C")</f>
        <v>0</v>
      </c>
      <c r="L150" s="172">
        <f>COUNTIFS('Hitos de enfoque priorizado'!B150,"5",'Hitos de enfoque priorizado'!C150,"N/C")</f>
        <v>0</v>
      </c>
      <c r="M150" s="172">
        <f>COUNTIFS('Hitos de enfoque priorizado'!B150,"6",'Hitos de enfoque priorizado'!C150,"N/C")</f>
        <v>0</v>
      </c>
      <c r="N150" s="262">
        <f t="shared" si="7"/>
        <v>0</v>
      </c>
      <c r="O150" s="281"/>
      <c r="P150" s="75" t="str">
        <f>IF('Hitos de enfoque priorizado'!$B150=1,'Hitos de enfoque priorizado'!$F150,"")</f>
        <v/>
      </c>
      <c r="Q150" s="75">
        <f>IF('Hitos de enfoque priorizado'!$B150=2,'Hitos de enfoque priorizado'!$F150,"")</f>
        <v>0</v>
      </c>
      <c r="R150" s="75" t="str">
        <f>IF('Hitos de enfoque priorizado'!$B150=3,'Hitos de enfoque priorizado'!$F150,"")</f>
        <v/>
      </c>
      <c r="S150" s="75" t="str">
        <f>IF('Hitos de enfoque priorizado'!$B150=4,'Hitos de enfoque priorizado'!$F150,"")</f>
        <v/>
      </c>
      <c r="T150" s="75" t="str">
        <f>IF('Hitos de enfoque priorizado'!$B150=5,'Hitos de enfoque priorizado'!$F150,"")</f>
        <v/>
      </c>
      <c r="U150" s="76" t="str">
        <f>IF('Hitos de enfoque priorizado'!$B150=6,'Hitos de enfoque priorizado'!$F150,"")</f>
        <v/>
      </c>
      <c r="V150" s="77" t="str">
        <f>IF(AND('Hitos de enfoque priorizado'!C150="Sí",'Hitos de enfoque priorizado'!F150=""),"CORRECT",IF('Hitos de enfoque priorizado'!C150="No","CORRECT",IF('Hitos de enfoque priorizado'!B150=1,"ERROR 1","N/C")))</f>
        <v>N/C</v>
      </c>
      <c r="W150" s="77" t="str">
        <f>IF(AND('Hitos de enfoque priorizado'!C150="Sí",'Hitos de enfoque priorizado'!F150=""),"CORRECT",IF('Hitos de enfoque priorizado'!C150="No","CORRECT",IF('Hitos de enfoque priorizado'!B150=2,"ERROR 1","N/C")))</f>
        <v>ERROR 1</v>
      </c>
      <c r="X150" s="77" t="str">
        <f>IF(AND('Hitos de enfoque priorizado'!C150="Sí",'Hitos de enfoque priorizado'!F150=""),"CORRECT",IF('Hitos de enfoque priorizado'!C150="No","CORRECT",IF('Hitos de enfoque priorizado'!B150=3,"ERROR 1","N/C")))</f>
        <v>N/C</v>
      </c>
      <c r="Y150" s="77" t="str">
        <f>IF(AND('Hitos de enfoque priorizado'!C150="Sí",'Hitos de enfoque priorizado'!F150=""),"CORRECT",IF('Hitos de enfoque priorizado'!C150="No","CORRECT",IF('Hitos de enfoque priorizado'!B150=4,"ERROR 1","N/C")))</f>
        <v>N/C</v>
      </c>
      <c r="Z150" s="77" t="str">
        <f>IF(AND('Hitos de enfoque priorizado'!C150="Sí",'Hitos de enfoque priorizado'!F150=""),"CORRECT",IF('Hitos de enfoque priorizado'!C150="No","CORRECT",IF('Hitos de enfoque priorizado'!B150=5,"ERROR 1","N/C")))</f>
        <v>N/C</v>
      </c>
      <c r="AA150" s="77" t="str">
        <f>IF(AND('Hitos de enfoque priorizado'!C150="Sí",'Hitos de enfoque priorizado'!F150=""),"CORRECT",IF('Hitos de enfoque priorizado'!C150="No","CORRECT",IF('Hitos de enfoque priorizado'!B150=6,"ERROR 1","N/C")))</f>
        <v>N/C</v>
      </c>
      <c r="AB150" s="69" t="str">
        <f>IF(AND('Hitos de enfoque priorizado'!C150="No",'Hitos de enfoque priorizado'!F150=""),IF('Hitos de enfoque priorizado'!B150=1,"ERROR 2","N/C"),"CORRECT")</f>
        <v>CORRECT</v>
      </c>
      <c r="AC150" s="69" t="str">
        <f>IF(AND('Hitos de enfoque priorizado'!C150="No",'Hitos de enfoque priorizado'!F150=""),IF('Hitos de enfoque priorizado'!B150=2,"ERROR 2","N/C"),"CORRECT")</f>
        <v>CORRECT</v>
      </c>
      <c r="AD150" s="69" t="str">
        <f>IF(AND('Hitos de enfoque priorizado'!C150="No",'Hitos de enfoque priorizado'!F150=""),IF('Hitos de enfoque priorizado'!B150=3,"ERROR 2","N/C"),"CORRECT")</f>
        <v>CORRECT</v>
      </c>
      <c r="AE150" s="69" t="str">
        <f>IF(AND('Hitos de enfoque priorizado'!C150="No",'Hitos de enfoque priorizado'!F150=""),IF('Hitos de enfoque priorizado'!B150=4,"ERROR 2","N/C"),"CORRECT")</f>
        <v>CORRECT</v>
      </c>
      <c r="AF150" s="69" t="str">
        <f>IF(AND('Hitos de enfoque priorizado'!C150="No",'Hitos de enfoque priorizado'!F150=""),IF('Hitos de enfoque priorizado'!B150=5,"ERROR 2","N/C"),"CORRECT")</f>
        <v>CORRECT</v>
      </c>
      <c r="AG150" s="78" t="str">
        <f>IF(AND('Hitos de enfoque priorizado'!C150="No",'Hitos de enfoque priorizado'!F150=""),IF('Hitos de enfoque priorizado'!B150=6,"ERROR 2","N/C"),"CORRECT")</f>
        <v>CORRECT</v>
      </c>
    </row>
    <row r="151" spans="1:33">
      <c r="A151" s="85">
        <f>COUNTIFS('Hitos de enfoque priorizado'!B151,"1",'Hitos de enfoque priorizado'!C151,"Sí")</f>
        <v>0</v>
      </c>
      <c r="B151" s="90">
        <f>COUNTIFS('Hitos de enfoque priorizado'!B151,"2",'Hitos de enfoque priorizado'!C151,"Sí")</f>
        <v>0</v>
      </c>
      <c r="C151" s="86">
        <f>COUNTIFS('Hitos de enfoque priorizado'!B151,"3",'Hitos de enfoque priorizado'!C151,"Sí")</f>
        <v>0</v>
      </c>
      <c r="D151" s="87">
        <f>COUNTIFS('Hitos de enfoque priorizado'!B151,"4",'Hitos de enfoque priorizado'!C151,"Sí")</f>
        <v>0</v>
      </c>
      <c r="E151" s="88">
        <f>COUNTIFS('Hitos de enfoque priorizado'!B151,"5",'Hitos de enfoque priorizado'!C151,"Sí")</f>
        <v>0</v>
      </c>
      <c r="F151" s="89">
        <f>COUNTIFS('Hitos de enfoque priorizado'!B151,"6",'Hitos de enfoque priorizado'!C151,"Sí")</f>
        <v>0</v>
      </c>
      <c r="G151" s="276">
        <f t="shared" si="6"/>
        <v>0</v>
      </c>
      <c r="H151" s="172">
        <f>COUNTIFS('Hitos de enfoque priorizado'!B151,"1",'Hitos de enfoque priorizado'!C151,"N/C")</f>
        <v>0</v>
      </c>
      <c r="I151" s="172">
        <f>COUNTIFS('Hitos de enfoque priorizado'!B151,"2",'Hitos de enfoque priorizado'!C151,"N/C")</f>
        <v>0</v>
      </c>
      <c r="J151" s="172">
        <f>COUNTIFS('Hitos de enfoque priorizado'!B151,"3",'Hitos de enfoque priorizado'!C151,"N/C")</f>
        <v>0</v>
      </c>
      <c r="K151" s="172">
        <f>COUNTIFS('Hitos de enfoque priorizado'!B151,"4",'Hitos de enfoque priorizado'!C151,"N/C")</f>
        <v>0</v>
      </c>
      <c r="L151" s="172">
        <f>COUNTIFS('Hitos de enfoque priorizado'!B151,"5",'Hitos de enfoque priorizado'!C151,"N/C")</f>
        <v>0</v>
      </c>
      <c r="M151" s="172">
        <f>COUNTIFS('Hitos de enfoque priorizado'!B151,"6",'Hitos de enfoque priorizado'!C151,"N/C")</f>
        <v>0</v>
      </c>
      <c r="N151" s="262">
        <f t="shared" si="7"/>
        <v>0</v>
      </c>
      <c r="O151" s="281"/>
      <c r="P151" s="75" t="str">
        <f>IF('Hitos de enfoque priorizado'!$B151=1,'Hitos de enfoque priorizado'!$F151,"")</f>
        <v/>
      </c>
      <c r="Q151" s="75" t="str">
        <f>IF('Hitos de enfoque priorizado'!$B151=2,'Hitos de enfoque priorizado'!$F151,"")</f>
        <v/>
      </c>
      <c r="R151" s="75" t="str">
        <f>IF('Hitos de enfoque priorizado'!$B151=3,'Hitos de enfoque priorizado'!$F151,"")</f>
        <v/>
      </c>
      <c r="S151" s="75" t="str">
        <f>IF('Hitos de enfoque priorizado'!$B151=4,'Hitos de enfoque priorizado'!$F151,"")</f>
        <v/>
      </c>
      <c r="T151" s="75" t="str">
        <f>IF('Hitos de enfoque priorizado'!$B151=5,'Hitos de enfoque priorizado'!$F151,"")</f>
        <v/>
      </c>
      <c r="U151" s="76" t="str">
        <f>IF('Hitos de enfoque priorizado'!$B151=6,'Hitos de enfoque priorizado'!$F151,"")</f>
        <v/>
      </c>
      <c r="V151" s="77" t="str">
        <f>IF(AND('Hitos de enfoque priorizado'!C151="Sí",'Hitos de enfoque priorizado'!F151=""),"CORRECT",IF('Hitos de enfoque priorizado'!C151="No","CORRECT",IF('Hitos de enfoque priorizado'!B151=1,"ERROR 1","N/C")))</f>
        <v>N/C</v>
      </c>
      <c r="W151" s="77" t="str">
        <f>IF(AND('Hitos de enfoque priorizado'!C151="Sí",'Hitos de enfoque priorizado'!F151=""),"CORRECT",IF('Hitos de enfoque priorizado'!C151="No","CORRECT",IF('Hitos de enfoque priorizado'!B151=2,"ERROR 1","N/C")))</f>
        <v>N/C</v>
      </c>
      <c r="X151" s="77" t="str">
        <f>IF(AND('Hitos de enfoque priorizado'!C151="Sí",'Hitos de enfoque priorizado'!F151=""),"CORRECT",IF('Hitos de enfoque priorizado'!C151="No","CORRECT",IF('Hitos de enfoque priorizado'!B151=3,"ERROR 1","N/C")))</f>
        <v>N/C</v>
      </c>
      <c r="Y151" s="77" t="str">
        <f>IF(AND('Hitos de enfoque priorizado'!C151="Sí",'Hitos de enfoque priorizado'!F151=""),"CORRECT",IF('Hitos de enfoque priorizado'!C151="No","CORRECT",IF('Hitos de enfoque priorizado'!B151=4,"ERROR 1","N/C")))</f>
        <v>N/C</v>
      </c>
      <c r="Z151" s="77" t="str">
        <f>IF(AND('Hitos de enfoque priorizado'!C151="Sí",'Hitos de enfoque priorizado'!F151=""),"CORRECT",IF('Hitos de enfoque priorizado'!C151="No","CORRECT",IF('Hitos de enfoque priorizado'!B151=5,"ERROR 1","N/C")))</f>
        <v>N/C</v>
      </c>
      <c r="AA151" s="77" t="str">
        <f>IF(AND('Hitos de enfoque priorizado'!C151="Sí",'Hitos de enfoque priorizado'!F151=""),"CORRECT",IF('Hitos de enfoque priorizado'!C151="No","CORRECT",IF('Hitos de enfoque priorizado'!B151=6,"ERROR 1","N/C")))</f>
        <v>N/C</v>
      </c>
      <c r="AB151" s="69" t="str">
        <f>IF(AND('Hitos de enfoque priorizado'!C151="No",'Hitos de enfoque priorizado'!F151=""),IF('Hitos de enfoque priorizado'!B151=1,"ERROR 2","N/C"),"CORRECT")</f>
        <v>CORRECT</v>
      </c>
      <c r="AC151" s="69" t="str">
        <f>IF(AND('Hitos de enfoque priorizado'!C151="No",'Hitos de enfoque priorizado'!F151=""),IF('Hitos de enfoque priorizado'!B151=2,"ERROR 2","N/C"),"CORRECT")</f>
        <v>CORRECT</v>
      </c>
      <c r="AD151" s="69" t="str">
        <f>IF(AND('Hitos de enfoque priorizado'!C151="No",'Hitos de enfoque priorizado'!F151=""),IF('Hitos de enfoque priorizado'!B151=3,"ERROR 2","N/C"),"CORRECT")</f>
        <v>CORRECT</v>
      </c>
      <c r="AE151" s="69" t="str">
        <f>IF(AND('Hitos de enfoque priorizado'!C151="No",'Hitos de enfoque priorizado'!F151=""),IF('Hitos de enfoque priorizado'!B151=4,"ERROR 2","N/C"),"CORRECT")</f>
        <v>CORRECT</v>
      </c>
      <c r="AF151" s="69" t="str">
        <f>IF(AND('Hitos de enfoque priorizado'!C151="No",'Hitos de enfoque priorizado'!F151=""),IF('Hitos de enfoque priorizado'!B151=5,"ERROR 2","N/C"),"CORRECT")</f>
        <v>CORRECT</v>
      </c>
      <c r="AG151" s="78" t="str">
        <f>IF(AND('Hitos de enfoque priorizado'!C151="No",'Hitos de enfoque priorizado'!F151=""),IF('Hitos de enfoque priorizado'!B151=6,"ERROR 2","N/C"),"CORRECT")</f>
        <v>CORRECT</v>
      </c>
    </row>
    <row r="152" spans="1:33">
      <c r="A152" s="85">
        <f>COUNTIFS('Hitos de enfoque priorizado'!B152,"1",'Hitos de enfoque priorizado'!C152,"Sí")</f>
        <v>0</v>
      </c>
      <c r="B152" s="90">
        <f>COUNTIFS('Hitos de enfoque priorizado'!B152,"2",'Hitos de enfoque priorizado'!C152,"Sí")</f>
        <v>0</v>
      </c>
      <c r="C152" s="86">
        <f>COUNTIFS('Hitos de enfoque priorizado'!B152,"3",'Hitos de enfoque priorizado'!C152,"Sí")</f>
        <v>0</v>
      </c>
      <c r="D152" s="87">
        <f>COUNTIFS('Hitos de enfoque priorizado'!B152,"4",'Hitos de enfoque priorizado'!C152,"Sí")</f>
        <v>0</v>
      </c>
      <c r="E152" s="88">
        <f>COUNTIFS('Hitos de enfoque priorizado'!B152,"5",'Hitos de enfoque priorizado'!C152,"Sí")</f>
        <v>0</v>
      </c>
      <c r="F152" s="89">
        <f>COUNTIFS('Hitos de enfoque priorizado'!B152,"6",'Hitos de enfoque priorizado'!C152,"Sí")</f>
        <v>0</v>
      </c>
      <c r="G152" s="276">
        <f t="shared" si="6"/>
        <v>0</v>
      </c>
      <c r="H152" s="172">
        <f>COUNTIFS('Hitos de enfoque priorizado'!B152,"1",'Hitos de enfoque priorizado'!C152,"N/C")</f>
        <v>0</v>
      </c>
      <c r="I152" s="172">
        <f>COUNTIFS('Hitos de enfoque priorizado'!B152,"2",'Hitos de enfoque priorizado'!C152,"N/C")</f>
        <v>0</v>
      </c>
      <c r="J152" s="172">
        <f>COUNTIFS('Hitos de enfoque priorizado'!B152,"3",'Hitos de enfoque priorizado'!C152,"N/C")</f>
        <v>0</v>
      </c>
      <c r="K152" s="172">
        <f>COUNTIFS('Hitos de enfoque priorizado'!B152,"4",'Hitos de enfoque priorizado'!C152,"N/C")</f>
        <v>0</v>
      </c>
      <c r="L152" s="172">
        <f>COUNTIFS('Hitos de enfoque priorizado'!B152,"5",'Hitos de enfoque priorizado'!C152,"N/C")</f>
        <v>0</v>
      </c>
      <c r="M152" s="172">
        <f>COUNTIFS('Hitos de enfoque priorizado'!B152,"6",'Hitos de enfoque priorizado'!C152,"N/C")</f>
        <v>0</v>
      </c>
      <c r="N152" s="262">
        <f t="shared" si="7"/>
        <v>0</v>
      </c>
      <c r="O152" s="281"/>
      <c r="P152" s="75" t="str">
        <f>IF('Hitos de enfoque priorizado'!$B152=1,'Hitos de enfoque priorizado'!$F152,"")</f>
        <v/>
      </c>
      <c r="Q152" s="75" t="str">
        <f>IF('Hitos de enfoque priorizado'!$B152=2,'Hitos de enfoque priorizado'!$F152,"")</f>
        <v/>
      </c>
      <c r="R152" s="75" t="str">
        <f>IF('Hitos de enfoque priorizado'!$B152=3,'Hitos de enfoque priorizado'!$F152,"")</f>
        <v/>
      </c>
      <c r="S152" s="75" t="str">
        <f>IF('Hitos de enfoque priorizado'!$B152=4,'Hitos de enfoque priorizado'!$F152,"")</f>
        <v/>
      </c>
      <c r="T152" s="75">
        <f>IF('Hitos de enfoque priorizado'!$B152=5,'Hitos de enfoque priorizado'!$F152,"")</f>
        <v>0</v>
      </c>
      <c r="U152" s="76" t="str">
        <f>IF('Hitos de enfoque priorizado'!$B152=6,'Hitos de enfoque priorizado'!$F152,"")</f>
        <v/>
      </c>
      <c r="V152" s="77" t="str">
        <f>IF(AND('Hitos de enfoque priorizado'!C152="Sí",'Hitos de enfoque priorizado'!F152=""),"CORRECT",IF('Hitos de enfoque priorizado'!C152="No","CORRECT",IF('Hitos de enfoque priorizado'!B152=1,"ERROR 1","N/C")))</f>
        <v>N/C</v>
      </c>
      <c r="W152" s="77" t="str">
        <f>IF(AND('Hitos de enfoque priorizado'!C152="Sí",'Hitos de enfoque priorizado'!F152=""),"CORRECT",IF('Hitos de enfoque priorizado'!C152="No","CORRECT",IF('Hitos de enfoque priorizado'!B152=2,"ERROR 1","N/C")))</f>
        <v>N/C</v>
      </c>
      <c r="X152" s="77" t="str">
        <f>IF(AND('Hitos de enfoque priorizado'!C152="Sí",'Hitos de enfoque priorizado'!F152=""),"CORRECT",IF('Hitos de enfoque priorizado'!C152="No","CORRECT",IF('Hitos de enfoque priorizado'!B152=3,"ERROR 1","N/C")))</f>
        <v>N/C</v>
      </c>
      <c r="Y152" s="77" t="str">
        <f>IF(AND('Hitos de enfoque priorizado'!C152="Sí",'Hitos de enfoque priorizado'!F152=""),"CORRECT",IF('Hitos de enfoque priorizado'!C152="No","CORRECT",IF('Hitos de enfoque priorizado'!B152=4,"ERROR 1","N/C")))</f>
        <v>N/C</v>
      </c>
      <c r="Z152" s="77" t="str">
        <f>IF(AND('Hitos de enfoque priorizado'!C152="Sí",'Hitos de enfoque priorizado'!F152=""),"CORRECT",IF('Hitos de enfoque priorizado'!C152="No","CORRECT",IF('Hitos de enfoque priorizado'!B152=5,"ERROR 1","N/C")))</f>
        <v>ERROR 1</v>
      </c>
      <c r="AA152" s="77" t="str">
        <f>IF(AND('Hitos de enfoque priorizado'!C152="Sí",'Hitos de enfoque priorizado'!F152=""),"CORRECT",IF('Hitos de enfoque priorizado'!C152="No","CORRECT",IF('Hitos de enfoque priorizado'!B152=6,"ERROR 1","N/C")))</f>
        <v>N/C</v>
      </c>
      <c r="AB152" s="69" t="str">
        <f>IF(AND('Hitos de enfoque priorizado'!C152="No",'Hitos de enfoque priorizado'!F152=""),IF('Hitos de enfoque priorizado'!B152=1,"ERROR 2","N/C"),"CORRECT")</f>
        <v>CORRECT</v>
      </c>
      <c r="AC152" s="69" t="str">
        <f>IF(AND('Hitos de enfoque priorizado'!C152="No",'Hitos de enfoque priorizado'!F152=""),IF('Hitos de enfoque priorizado'!B152=2,"ERROR 2","N/C"),"CORRECT")</f>
        <v>CORRECT</v>
      </c>
      <c r="AD152" s="69" t="str">
        <f>IF(AND('Hitos de enfoque priorizado'!C152="No",'Hitos de enfoque priorizado'!F152=""),IF('Hitos de enfoque priorizado'!B152=3,"ERROR 2","N/C"),"CORRECT")</f>
        <v>CORRECT</v>
      </c>
      <c r="AE152" s="69" t="str">
        <f>IF(AND('Hitos de enfoque priorizado'!C152="No",'Hitos de enfoque priorizado'!F152=""),IF('Hitos de enfoque priorizado'!B152=4,"ERROR 2","N/C"),"CORRECT")</f>
        <v>CORRECT</v>
      </c>
      <c r="AF152" s="69" t="str">
        <f>IF(AND('Hitos de enfoque priorizado'!C152="No",'Hitos de enfoque priorizado'!F152=""),IF('Hitos de enfoque priorizado'!B152=5,"ERROR 2","N/C"),"CORRECT")</f>
        <v>CORRECT</v>
      </c>
      <c r="AG152" s="78" t="str">
        <f>IF(AND('Hitos de enfoque priorizado'!C152="No",'Hitos de enfoque priorizado'!F152=""),IF('Hitos de enfoque priorizado'!B152=6,"ERROR 2","N/C"),"CORRECT")</f>
        <v>CORRECT</v>
      </c>
    </row>
    <row r="153" spans="1:33">
      <c r="A153" s="85">
        <f>COUNTIFS('Hitos de enfoque priorizado'!B153,"1",'Hitos de enfoque priorizado'!C153,"Sí")</f>
        <v>0</v>
      </c>
      <c r="B153" s="90">
        <f>COUNTIFS('Hitos de enfoque priorizado'!B153,"2",'Hitos de enfoque priorizado'!C153,"Sí")</f>
        <v>0</v>
      </c>
      <c r="C153" s="86">
        <f>COUNTIFS('Hitos de enfoque priorizado'!B153,"3",'Hitos de enfoque priorizado'!C153,"Sí")</f>
        <v>0</v>
      </c>
      <c r="D153" s="87">
        <f>COUNTIFS('Hitos de enfoque priorizado'!B153,"4",'Hitos de enfoque priorizado'!C153,"Sí")</f>
        <v>0</v>
      </c>
      <c r="E153" s="88">
        <f>COUNTIFS('Hitos de enfoque priorizado'!B153,"5",'Hitos de enfoque priorizado'!C153,"Sí")</f>
        <v>0</v>
      </c>
      <c r="F153" s="89">
        <f>COUNTIFS('Hitos de enfoque priorizado'!B153,"6",'Hitos de enfoque priorizado'!C153,"Sí")</f>
        <v>0</v>
      </c>
      <c r="G153" s="276">
        <f t="shared" si="6"/>
        <v>0</v>
      </c>
      <c r="H153" s="172">
        <f>COUNTIFS('Hitos de enfoque priorizado'!B153,"1",'Hitos de enfoque priorizado'!C153,"N/C")</f>
        <v>0</v>
      </c>
      <c r="I153" s="172">
        <f>COUNTIFS('Hitos de enfoque priorizado'!B153,"2",'Hitos de enfoque priorizado'!C153,"N/C")</f>
        <v>0</v>
      </c>
      <c r="J153" s="172">
        <f>COUNTIFS('Hitos de enfoque priorizado'!B153,"3",'Hitos de enfoque priorizado'!C153,"N/C")</f>
        <v>0</v>
      </c>
      <c r="K153" s="172">
        <f>COUNTIFS('Hitos de enfoque priorizado'!B153,"4",'Hitos de enfoque priorizado'!C153,"N/C")</f>
        <v>0</v>
      </c>
      <c r="L153" s="172">
        <f>COUNTIFS('Hitos de enfoque priorizado'!B153,"5",'Hitos de enfoque priorizado'!C153,"N/C")</f>
        <v>0</v>
      </c>
      <c r="M153" s="172">
        <f>COUNTIFS('Hitos de enfoque priorizado'!B153,"6",'Hitos de enfoque priorizado'!C153,"N/C")</f>
        <v>0</v>
      </c>
      <c r="N153" s="262">
        <f t="shared" si="7"/>
        <v>0</v>
      </c>
      <c r="O153" s="281"/>
      <c r="P153" s="75" t="str">
        <f>IF('Hitos de enfoque priorizado'!$B153=1,'Hitos de enfoque priorizado'!$F153,"")</f>
        <v/>
      </c>
      <c r="Q153" s="75" t="str">
        <f>IF('Hitos de enfoque priorizado'!$B153=2,'Hitos de enfoque priorizado'!$F153,"")</f>
        <v/>
      </c>
      <c r="R153" s="75" t="str">
        <f>IF('Hitos de enfoque priorizado'!$B153=3,'Hitos de enfoque priorizado'!$F153,"")</f>
        <v/>
      </c>
      <c r="S153" s="75" t="str">
        <f>IF('Hitos de enfoque priorizado'!$B153=4,'Hitos de enfoque priorizado'!$F153,"")</f>
        <v/>
      </c>
      <c r="T153" s="75">
        <f>IF('Hitos de enfoque priorizado'!$B153=5,'Hitos de enfoque priorizado'!$F153,"")</f>
        <v>0</v>
      </c>
      <c r="U153" s="76" t="str">
        <f>IF('Hitos de enfoque priorizado'!$B153=6,'Hitos de enfoque priorizado'!$F153,"")</f>
        <v/>
      </c>
      <c r="V153" s="77" t="str">
        <f>IF(AND('Hitos de enfoque priorizado'!C153="Sí",'Hitos de enfoque priorizado'!F153=""),"CORRECT",IF('Hitos de enfoque priorizado'!C153="No","CORRECT",IF('Hitos de enfoque priorizado'!B153=1,"ERROR 1","N/C")))</f>
        <v>N/C</v>
      </c>
      <c r="W153" s="77" t="str">
        <f>IF(AND('Hitos de enfoque priorizado'!C153="Sí",'Hitos de enfoque priorizado'!F153=""),"CORRECT",IF('Hitos de enfoque priorizado'!C153="No","CORRECT",IF('Hitos de enfoque priorizado'!B153=2,"ERROR 1","N/C")))</f>
        <v>N/C</v>
      </c>
      <c r="X153" s="77" t="str">
        <f>IF(AND('Hitos de enfoque priorizado'!C153="Sí",'Hitos de enfoque priorizado'!F153=""),"CORRECT",IF('Hitos de enfoque priorizado'!C153="No","CORRECT",IF('Hitos de enfoque priorizado'!B153=3,"ERROR 1","N/C")))</f>
        <v>N/C</v>
      </c>
      <c r="Y153" s="77" t="str">
        <f>IF(AND('Hitos de enfoque priorizado'!C153="Sí",'Hitos de enfoque priorizado'!F153=""),"CORRECT",IF('Hitos de enfoque priorizado'!C153="No","CORRECT",IF('Hitos de enfoque priorizado'!B153=4,"ERROR 1","N/C")))</f>
        <v>N/C</v>
      </c>
      <c r="Z153" s="77" t="str">
        <f>IF(AND('Hitos de enfoque priorizado'!C153="Sí",'Hitos de enfoque priorizado'!F153=""),"CORRECT",IF('Hitos de enfoque priorizado'!C153="No","CORRECT",IF('Hitos de enfoque priorizado'!B153=5,"ERROR 1","N/C")))</f>
        <v>ERROR 1</v>
      </c>
      <c r="AA153" s="77" t="str">
        <f>IF(AND('Hitos de enfoque priorizado'!C153="Sí",'Hitos de enfoque priorizado'!F153=""),"CORRECT",IF('Hitos de enfoque priorizado'!C153="No","CORRECT",IF('Hitos de enfoque priorizado'!B153=6,"ERROR 1","N/C")))</f>
        <v>N/C</v>
      </c>
      <c r="AB153" s="69" t="str">
        <f>IF(AND('Hitos de enfoque priorizado'!C153="No",'Hitos de enfoque priorizado'!F153=""),IF('Hitos de enfoque priorizado'!B153=1,"ERROR 2","N/C"),"CORRECT")</f>
        <v>CORRECT</v>
      </c>
      <c r="AC153" s="69" t="str">
        <f>IF(AND('Hitos de enfoque priorizado'!C153="No",'Hitos de enfoque priorizado'!F153=""),IF('Hitos de enfoque priorizado'!B153=2,"ERROR 2","N/C"),"CORRECT")</f>
        <v>CORRECT</v>
      </c>
      <c r="AD153" s="69" t="str">
        <f>IF(AND('Hitos de enfoque priorizado'!C153="No",'Hitos de enfoque priorizado'!F153=""),IF('Hitos de enfoque priorizado'!B153=3,"ERROR 2","N/C"),"CORRECT")</f>
        <v>CORRECT</v>
      </c>
      <c r="AE153" s="69" t="str">
        <f>IF(AND('Hitos de enfoque priorizado'!C153="No",'Hitos de enfoque priorizado'!F153=""),IF('Hitos de enfoque priorizado'!B153=4,"ERROR 2","N/C"),"CORRECT")</f>
        <v>CORRECT</v>
      </c>
      <c r="AF153" s="69" t="str">
        <f>IF(AND('Hitos de enfoque priorizado'!C153="No",'Hitos de enfoque priorizado'!F153=""),IF('Hitos de enfoque priorizado'!B153=5,"ERROR 2","N/C"),"CORRECT")</f>
        <v>CORRECT</v>
      </c>
      <c r="AG153" s="78" t="str">
        <f>IF(AND('Hitos de enfoque priorizado'!C153="No",'Hitos de enfoque priorizado'!F153=""),IF('Hitos de enfoque priorizado'!B153=6,"ERROR 2","N/C"),"CORRECT")</f>
        <v>CORRECT</v>
      </c>
    </row>
    <row r="154" spans="1:33">
      <c r="A154" s="85">
        <f>COUNTIFS('Hitos de enfoque priorizado'!B154,"1",'Hitos de enfoque priorizado'!C154,"Sí")</f>
        <v>0</v>
      </c>
      <c r="B154" s="90">
        <f>COUNTIFS('Hitos de enfoque priorizado'!B154,"2",'Hitos de enfoque priorizado'!C154,"Sí")</f>
        <v>0</v>
      </c>
      <c r="C154" s="86">
        <f>COUNTIFS('Hitos de enfoque priorizado'!B154,"3",'Hitos de enfoque priorizado'!C154,"Sí")</f>
        <v>0</v>
      </c>
      <c r="D154" s="87">
        <f>COUNTIFS('Hitos de enfoque priorizado'!B154,"4",'Hitos de enfoque priorizado'!C154,"Sí")</f>
        <v>0</v>
      </c>
      <c r="E154" s="88">
        <f>COUNTIFS('Hitos de enfoque priorizado'!B154,"5",'Hitos de enfoque priorizado'!C154,"Sí")</f>
        <v>0</v>
      </c>
      <c r="F154" s="89">
        <f>COUNTIFS('Hitos de enfoque priorizado'!B154,"6",'Hitos de enfoque priorizado'!C154,"Sí")</f>
        <v>0</v>
      </c>
      <c r="G154" s="276">
        <f t="shared" si="6"/>
        <v>0</v>
      </c>
      <c r="H154" s="172">
        <f>COUNTIFS('Hitos de enfoque priorizado'!B154,"1",'Hitos de enfoque priorizado'!C154,"N/C")</f>
        <v>0</v>
      </c>
      <c r="I154" s="172">
        <f>COUNTIFS('Hitos de enfoque priorizado'!B154,"2",'Hitos de enfoque priorizado'!C154,"N/C")</f>
        <v>0</v>
      </c>
      <c r="J154" s="172">
        <f>COUNTIFS('Hitos de enfoque priorizado'!B154,"3",'Hitos de enfoque priorizado'!C154,"N/C")</f>
        <v>0</v>
      </c>
      <c r="K154" s="172">
        <f>COUNTIFS('Hitos de enfoque priorizado'!B154,"4",'Hitos de enfoque priorizado'!C154,"N/C")</f>
        <v>0</v>
      </c>
      <c r="L154" s="172">
        <f>COUNTIFS('Hitos de enfoque priorizado'!B154,"5",'Hitos de enfoque priorizado'!C154,"N/C")</f>
        <v>0</v>
      </c>
      <c r="M154" s="172">
        <f>COUNTIFS('Hitos de enfoque priorizado'!B154,"6",'Hitos de enfoque priorizado'!C154,"N/C")</f>
        <v>0</v>
      </c>
      <c r="N154" s="262">
        <f t="shared" si="7"/>
        <v>0</v>
      </c>
      <c r="O154" s="281"/>
      <c r="P154" s="75" t="str">
        <f>IF('Hitos de enfoque priorizado'!$B154=1,'Hitos de enfoque priorizado'!$F154,"")</f>
        <v/>
      </c>
      <c r="Q154" s="75" t="str">
        <f>IF('Hitos de enfoque priorizado'!$B154=2,'Hitos de enfoque priorizado'!$F154,"")</f>
        <v/>
      </c>
      <c r="R154" s="75" t="str">
        <f>IF('Hitos de enfoque priorizado'!$B154=3,'Hitos de enfoque priorizado'!$F154,"")</f>
        <v/>
      </c>
      <c r="S154" s="75" t="str">
        <f>IF('Hitos de enfoque priorizado'!$B154=4,'Hitos de enfoque priorizado'!$F154,"")</f>
        <v/>
      </c>
      <c r="T154" s="75">
        <f>IF('Hitos de enfoque priorizado'!$B154=5,'Hitos de enfoque priorizado'!$F154,"")</f>
        <v>0</v>
      </c>
      <c r="U154" s="76" t="str">
        <f>IF('Hitos de enfoque priorizado'!$B154=6,'Hitos de enfoque priorizado'!$F154,"")</f>
        <v/>
      </c>
      <c r="V154" s="77" t="str">
        <f>IF(AND('Hitos de enfoque priorizado'!C154="Sí",'Hitos de enfoque priorizado'!F154=""),"CORRECT",IF('Hitos de enfoque priorizado'!C154="No","CORRECT",IF('Hitos de enfoque priorizado'!B154=1,"ERROR 1","N/C")))</f>
        <v>N/C</v>
      </c>
      <c r="W154" s="77" t="str">
        <f>IF(AND('Hitos de enfoque priorizado'!C154="Sí",'Hitos de enfoque priorizado'!F154=""),"CORRECT",IF('Hitos de enfoque priorizado'!C154="No","CORRECT",IF('Hitos de enfoque priorizado'!B154=2,"ERROR 1","N/C")))</f>
        <v>N/C</v>
      </c>
      <c r="X154" s="77" t="str">
        <f>IF(AND('Hitos de enfoque priorizado'!C154="Sí",'Hitos de enfoque priorizado'!F154=""),"CORRECT",IF('Hitos de enfoque priorizado'!C154="No","CORRECT",IF('Hitos de enfoque priorizado'!B154=3,"ERROR 1","N/C")))</f>
        <v>N/C</v>
      </c>
      <c r="Y154" s="77" t="str">
        <f>IF(AND('Hitos de enfoque priorizado'!C154="Sí",'Hitos de enfoque priorizado'!F154=""),"CORRECT",IF('Hitos de enfoque priorizado'!C154="No","CORRECT",IF('Hitos de enfoque priorizado'!B154=4,"ERROR 1","N/C")))</f>
        <v>N/C</v>
      </c>
      <c r="Z154" s="77" t="str">
        <f>IF(AND('Hitos de enfoque priorizado'!C154="Sí",'Hitos de enfoque priorizado'!F154=""),"CORRECT",IF('Hitos de enfoque priorizado'!C154="No","CORRECT",IF('Hitos de enfoque priorizado'!B154=5,"ERROR 1","N/C")))</f>
        <v>ERROR 1</v>
      </c>
      <c r="AA154" s="77" t="str">
        <f>IF(AND('Hitos de enfoque priorizado'!C154="Sí",'Hitos de enfoque priorizado'!F154=""),"CORRECT",IF('Hitos de enfoque priorizado'!C154="No","CORRECT",IF('Hitos de enfoque priorizado'!B154=6,"ERROR 1","N/C")))</f>
        <v>N/C</v>
      </c>
      <c r="AB154" s="69" t="str">
        <f>IF(AND('Hitos de enfoque priorizado'!C154="No",'Hitos de enfoque priorizado'!F154=""),IF('Hitos de enfoque priorizado'!B154=1,"ERROR 2","N/C"),"CORRECT")</f>
        <v>CORRECT</v>
      </c>
      <c r="AC154" s="69" t="str">
        <f>IF(AND('Hitos de enfoque priorizado'!C154="No",'Hitos de enfoque priorizado'!F154=""),IF('Hitos de enfoque priorizado'!B154=2,"ERROR 2","N/C"),"CORRECT")</f>
        <v>CORRECT</v>
      </c>
      <c r="AD154" s="69" t="str">
        <f>IF(AND('Hitos de enfoque priorizado'!C154="No",'Hitos de enfoque priorizado'!F154=""),IF('Hitos de enfoque priorizado'!B154=3,"ERROR 2","N/C"),"CORRECT")</f>
        <v>CORRECT</v>
      </c>
      <c r="AE154" s="69" t="str">
        <f>IF(AND('Hitos de enfoque priorizado'!C154="No",'Hitos de enfoque priorizado'!F154=""),IF('Hitos de enfoque priorizado'!B154=4,"ERROR 2","N/C"),"CORRECT")</f>
        <v>CORRECT</v>
      </c>
      <c r="AF154" s="69" t="str">
        <f>IF(AND('Hitos de enfoque priorizado'!C154="No",'Hitos de enfoque priorizado'!F154=""),IF('Hitos de enfoque priorizado'!B154=5,"ERROR 2","N/C"),"CORRECT")</f>
        <v>CORRECT</v>
      </c>
      <c r="AG154" s="78" t="str">
        <f>IF(AND('Hitos de enfoque priorizado'!C154="No",'Hitos de enfoque priorizado'!F154=""),IF('Hitos de enfoque priorizado'!B154=6,"ERROR 2","N/C"),"CORRECT")</f>
        <v>CORRECT</v>
      </c>
    </row>
    <row r="155" spans="1:33">
      <c r="A155" s="85">
        <f>COUNTIFS('Hitos de enfoque priorizado'!B155,"1",'Hitos de enfoque priorizado'!C155,"Sí")</f>
        <v>0</v>
      </c>
      <c r="B155" s="90">
        <f>COUNTIFS('Hitos de enfoque priorizado'!B155,"2",'Hitos de enfoque priorizado'!C155,"Sí")</f>
        <v>0</v>
      </c>
      <c r="C155" s="86">
        <f>COUNTIFS('Hitos de enfoque priorizado'!B155,"3",'Hitos de enfoque priorizado'!C155,"Sí")</f>
        <v>0</v>
      </c>
      <c r="D155" s="87">
        <f>COUNTIFS('Hitos de enfoque priorizado'!B155,"4",'Hitos de enfoque priorizado'!C155,"Sí")</f>
        <v>0</v>
      </c>
      <c r="E155" s="88">
        <f>COUNTIFS('Hitos de enfoque priorizado'!B155,"5",'Hitos de enfoque priorizado'!C155,"Sí")</f>
        <v>0</v>
      </c>
      <c r="F155" s="89">
        <f>COUNTIFS('Hitos de enfoque priorizado'!B155,"6",'Hitos de enfoque priorizado'!C155,"Sí")</f>
        <v>0</v>
      </c>
      <c r="G155" s="276">
        <f t="shared" si="6"/>
        <v>0</v>
      </c>
      <c r="H155" s="172">
        <f>COUNTIFS('Hitos de enfoque priorizado'!B155,"1",'Hitos de enfoque priorizado'!C155,"N/C")</f>
        <v>0</v>
      </c>
      <c r="I155" s="172">
        <f>COUNTIFS('Hitos de enfoque priorizado'!B155,"2",'Hitos de enfoque priorizado'!C155,"N/C")</f>
        <v>0</v>
      </c>
      <c r="J155" s="172">
        <f>COUNTIFS('Hitos de enfoque priorizado'!B155,"3",'Hitos de enfoque priorizado'!C155,"N/C")</f>
        <v>0</v>
      </c>
      <c r="K155" s="172">
        <f>COUNTIFS('Hitos de enfoque priorizado'!B155,"4",'Hitos de enfoque priorizado'!C155,"N/C")</f>
        <v>0</v>
      </c>
      <c r="L155" s="172">
        <f>COUNTIFS('Hitos de enfoque priorizado'!B155,"5",'Hitos de enfoque priorizado'!C155,"N/C")</f>
        <v>0</v>
      </c>
      <c r="M155" s="172">
        <f>COUNTIFS('Hitos de enfoque priorizado'!B155,"6",'Hitos de enfoque priorizado'!C155,"N/C")</f>
        <v>0</v>
      </c>
      <c r="N155" s="262">
        <f t="shared" si="7"/>
        <v>0</v>
      </c>
      <c r="O155" s="281"/>
      <c r="P155" s="75" t="str">
        <f>IF('Hitos de enfoque priorizado'!$B155=1,'Hitos de enfoque priorizado'!$F155,"")</f>
        <v/>
      </c>
      <c r="Q155" s="75" t="str">
        <f>IF('Hitos de enfoque priorizado'!$B155=2,'Hitos de enfoque priorizado'!$F155,"")</f>
        <v/>
      </c>
      <c r="R155" s="75" t="str">
        <f>IF('Hitos de enfoque priorizado'!$B155=3,'Hitos de enfoque priorizado'!$F155,"")</f>
        <v/>
      </c>
      <c r="S155" s="75" t="str">
        <f>IF('Hitos de enfoque priorizado'!$B155=4,'Hitos de enfoque priorizado'!$F155,"")</f>
        <v/>
      </c>
      <c r="T155" s="75">
        <f>IF('Hitos de enfoque priorizado'!$B155=5,'Hitos de enfoque priorizado'!$F155,"")</f>
        <v>0</v>
      </c>
      <c r="U155" s="76" t="str">
        <f>IF('Hitos de enfoque priorizado'!$B155=6,'Hitos de enfoque priorizado'!$F155,"")</f>
        <v/>
      </c>
      <c r="V155" s="77" t="str">
        <f>IF(AND('Hitos de enfoque priorizado'!C155="Sí",'Hitos de enfoque priorizado'!F155=""),"CORRECT",IF('Hitos de enfoque priorizado'!C155="No","CORRECT",IF('Hitos de enfoque priorizado'!B155=1,"ERROR 1","N/C")))</f>
        <v>N/C</v>
      </c>
      <c r="W155" s="77" t="str">
        <f>IF(AND('Hitos de enfoque priorizado'!C155="Sí",'Hitos de enfoque priorizado'!F155=""),"CORRECT",IF('Hitos de enfoque priorizado'!C155="No","CORRECT",IF('Hitos de enfoque priorizado'!B155=2,"ERROR 1","N/C")))</f>
        <v>N/C</v>
      </c>
      <c r="X155" s="77" t="str">
        <f>IF(AND('Hitos de enfoque priorizado'!C155="Sí",'Hitos de enfoque priorizado'!F155=""),"CORRECT",IF('Hitos de enfoque priorizado'!C155="No","CORRECT",IF('Hitos de enfoque priorizado'!B155=3,"ERROR 1","N/C")))</f>
        <v>N/C</v>
      </c>
      <c r="Y155" s="77" t="str">
        <f>IF(AND('Hitos de enfoque priorizado'!C155="Sí",'Hitos de enfoque priorizado'!F155=""),"CORRECT",IF('Hitos de enfoque priorizado'!C155="No","CORRECT",IF('Hitos de enfoque priorizado'!B155=4,"ERROR 1","N/C")))</f>
        <v>N/C</v>
      </c>
      <c r="Z155" s="77" t="str">
        <f>IF(AND('Hitos de enfoque priorizado'!C155="Sí",'Hitos de enfoque priorizado'!F155=""),"CORRECT",IF('Hitos de enfoque priorizado'!C155="No","CORRECT",IF('Hitos de enfoque priorizado'!B155=5,"ERROR 1","N/C")))</f>
        <v>ERROR 1</v>
      </c>
      <c r="AA155" s="77" t="str">
        <f>IF(AND('Hitos de enfoque priorizado'!C155="Sí",'Hitos de enfoque priorizado'!F155=""),"CORRECT",IF('Hitos de enfoque priorizado'!C155="No","CORRECT",IF('Hitos de enfoque priorizado'!B155=6,"ERROR 1","N/C")))</f>
        <v>N/C</v>
      </c>
      <c r="AB155" s="69" t="str">
        <f>IF(AND('Hitos de enfoque priorizado'!C155="No",'Hitos de enfoque priorizado'!F155=""),IF('Hitos de enfoque priorizado'!B155=1,"ERROR 2","N/C"),"CORRECT")</f>
        <v>CORRECT</v>
      </c>
      <c r="AC155" s="69" t="str">
        <f>IF(AND('Hitos de enfoque priorizado'!C155="No",'Hitos de enfoque priorizado'!F155=""),IF('Hitos de enfoque priorizado'!B155=2,"ERROR 2","N/C"),"CORRECT")</f>
        <v>CORRECT</v>
      </c>
      <c r="AD155" s="69" t="str">
        <f>IF(AND('Hitos de enfoque priorizado'!C155="No",'Hitos de enfoque priorizado'!F155=""),IF('Hitos de enfoque priorizado'!B155=3,"ERROR 2","N/C"),"CORRECT")</f>
        <v>CORRECT</v>
      </c>
      <c r="AE155" s="69" t="str">
        <f>IF(AND('Hitos de enfoque priorizado'!C155="No",'Hitos de enfoque priorizado'!F155=""),IF('Hitos de enfoque priorizado'!B155=4,"ERROR 2","N/C"),"CORRECT")</f>
        <v>CORRECT</v>
      </c>
      <c r="AF155" s="69" t="str">
        <f>IF(AND('Hitos de enfoque priorizado'!C155="No",'Hitos de enfoque priorizado'!F155=""),IF('Hitos de enfoque priorizado'!B155=5,"ERROR 2","N/C"),"CORRECT")</f>
        <v>CORRECT</v>
      </c>
      <c r="AG155" s="78" t="str">
        <f>IF(AND('Hitos de enfoque priorizado'!C155="No",'Hitos de enfoque priorizado'!F155=""),IF('Hitos de enfoque priorizado'!B155=6,"ERROR 2","N/C"),"CORRECT")</f>
        <v>CORRECT</v>
      </c>
    </row>
    <row r="156" spans="1:33">
      <c r="A156" s="85">
        <f>COUNTIFS('Hitos de enfoque priorizado'!B156,"1",'Hitos de enfoque priorizado'!C156,"Sí")</f>
        <v>0</v>
      </c>
      <c r="B156" s="90">
        <f>COUNTIFS('Hitos de enfoque priorizado'!B156,"2",'Hitos de enfoque priorizado'!C156,"Sí")</f>
        <v>0</v>
      </c>
      <c r="C156" s="86">
        <f>COUNTIFS('Hitos de enfoque priorizado'!B156,"3",'Hitos de enfoque priorizado'!C156,"Sí")</f>
        <v>0</v>
      </c>
      <c r="D156" s="87">
        <f>COUNTIFS('Hitos de enfoque priorizado'!B156,"4",'Hitos de enfoque priorizado'!C156,"Sí")</f>
        <v>0</v>
      </c>
      <c r="E156" s="88">
        <f>COUNTIFS('Hitos de enfoque priorizado'!B156,"5",'Hitos de enfoque priorizado'!C156,"Sí")</f>
        <v>0</v>
      </c>
      <c r="F156" s="89">
        <f>COUNTIFS('Hitos de enfoque priorizado'!B156,"6",'Hitos de enfoque priorizado'!C156,"Sí")</f>
        <v>0</v>
      </c>
      <c r="G156" s="276">
        <f t="shared" si="6"/>
        <v>0</v>
      </c>
      <c r="H156" s="172">
        <f>COUNTIFS('Hitos de enfoque priorizado'!B156,"1",'Hitos de enfoque priorizado'!C156,"N/C")</f>
        <v>0</v>
      </c>
      <c r="I156" s="172">
        <f>COUNTIFS('Hitos de enfoque priorizado'!B156,"2",'Hitos de enfoque priorizado'!C156,"N/C")</f>
        <v>0</v>
      </c>
      <c r="J156" s="172">
        <f>COUNTIFS('Hitos de enfoque priorizado'!B156,"3",'Hitos de enfoque priorizado'!C156,"N/C")</f>
        <v>0</v>
      </c>
      <c r="K156" s="172">
        <f>COUNTIFS('Hitos de enfoque priorizado'!B156,"4",'Hitos de enfoque priorizado'!C156,"N/C")</f>
        <v>0</v>
      </c>
      <c r="L156" s="172">
        <f>COUNTIFS('Hitos de enfoque priorizado'!B156,"5",'Hitos de enfoque priorizado'!C156,"N/C")</f>
        <v>0</v>
      </c>
      <c r="M156" s="172">
        <f>COUNTIFS('Hitos de enfoque priorizado'!B156,"6",'Hitos de enfoque priorizado'!C156,"N/C")</f>
        <v>0</v>
      </c>
      <c r="N156" s="262">
        <f t="shared" si="7"/>
        <v>0</v>
      </c>
      <c r="O156" s="281"/>
      <c r="P156" s="75" t="str">
        <f>IF('Hitos de enfoque priorizado'!$B156=1,'Hitos de enfoque priorizado'!$F156,"")</f>
        <v/>
      </c>
      <c r="Q156" s="75" t="str">
        <f>IF('Hitos de enfoque priorizado'!$B156=2,'Hitos de enfoque priorizado'!$F156,"")</f>
        <v/>
      </c>
      <c r="R156" s="75" t="str">
        <f>IF('Hitos de enfoque priorizado'!$B156=3,'Hitos de enfoque priorizado'!$F156,"")</f>
        <v/>
      </c>
      <c r="S156" s="75" t="str">
        <f>IF('Hitos de enfoque priorizado'!$B156=4,'Hitos de enfoque priorizado'!$F156,"")</f>
        <v/>
      </c>
      <c r="T156" s="75">
        <f>IF('Hitos de enfoque priorizado'!$B156=5,'Hitos de enfoque priorizado'!$F156,"")</f>
        <v>0</v>
      </c>
      <c r="U156" s="76" t="str">
        <f>IF('Hitos de enfoque priorizado'!$B156=6,'Hitos de enfoque priorizado'!$F156,"")</f>
        <v/>
      </c>
      <c r="V156" s="77" t="str">
        <f>IF(AND('Hitos de enfoque priorizado'!C156="Sí",'Hitos de enfoque priorizado'!F156=""),"CORRECT",IF('Hitos de enfoque priorizado'!C156="No","CORRECT",IF('Hitos de enfoque priorizado'!B156=1,"ERROR 1","N/C")))</f>
        <v>N/C</v>
      </c>
      <c r="W156" s="77" t="str">
        <f>IF(AND('Hitos de enfoque priorizado'!C156="Sí",'Hitos de enfoque priorizado'!F156=""),"CORRECT",IF('Hitos de enfoque priorizado'!C156="No","CORRECT",IF('Hitos de enfoque priorizado'!B156=2,"ERROR 1","N/C")))</f>
        <v>N/C</v>
      </c>
      <c r="X156" s="77" t="str">
        <f>IF(AND('Hitos de enfoque priorizado'!C156="Sí",'Hitos de enfoque priorizado'!F156=""),"CORRECT",IF('Hitos de enfoque priorizado'!C156="No","CORRECT",IF('Hitos de enfoque priorizado'!B156=3,"ERROR 1","N/C")))</f>
        <v>N/C</v>
      </c>
      <c r="Y156" s="77" t="str">
        <f>IF(AND('Hitos de enfoque priorizado'!C156="Sí",'Hitos de enfoque priorizado'!F156=""),"CORRECT",IF('Hitos de enfoque priorizado'!C156="No","CORRECT",IF('Hitos de enfoque priorizado'!B156=4,"ERROR 1","N/C")))</f>
        <v>N/C</v>
      </c>
      <c r="Z156" s="77" t="str">
        <f>IF(AND('Hitos de enfoque priorizado'!C156="Sí",'Hitos de enfoque priorizado'!F156=""),"CORRECT",IF('Hitos de enfoque priorizado'!C156="No","CORRECT",IF('Hitos de enfoque priorizado'!B156=5,"ERROR 1","N/C")))</f>
        <v>ERROR 1</v>
      </c>
      <c r="AA156" s="77" t="str">
        <f>IF(AND('Hitos de enfoque priorizado'!C156="Sí",'Hitos de enfoque priorizado'!F156=""),"CORRECT",IF('Hitos de enfoque priorizado'!C156="No","CORRECT",IF('Hitos de enfoque priorizado'!B156=6,"ERROR 1","N/C")))</f>
        <v>N/C</v>
      </c>
      <c r="AB156" s="69" t="str">
        <f>IF(AND('Hitos de enfoque priorizado'!C156="No",'Hitos de enfoque priorizado'!F156=""),IF('Hitos de enfoque priorizado'!B156=1,"ERROR 2","N/C"),"CORRECT")</f>
        <v>CORRECT</v>
      </c>
      <c r="AC156" s="69" t="str">
        <f>IF(AND('Hitos de enfoque priorizado'!C156="No",'Hitos de enfoque priorizado'!F156=""),IF('Hitos de enfoque priorizado'!B156=2,"ERROR 2","N/C"),"CORRECT")</f>
        <v>CORRECT</v>
      </c>
      <c r="AD156" s="69" t="str">
        <f>IF(AND('Hitos de enfoque priorizado'!C156="No",'Hitos de enfoque priorizado'!F156=""),IF('Hitos de enfoque priorizado'!B156=3,"ERROR 2","N/C"),"CORRECT")</f>
        <v>CORRECT</v>
      </c>
      <c r="AE156" s="69" t="str">
        <f>IF(AND('Hitos de enfoque priorizado'!C156="No",'Hitos de enfoque priorizado'!F156=""),IF('Hitos de enfoque priorizado'!B156=4,"ERROR 2","N/C"),"CORRECT")</f>
        <v>CORRECT</v>
      </c>
      <c r="AF156" s="69" t="str">
        <f>IF(AND('Hitos de enfoque priorizado'!C156="No",'Hitos de enfoque priorizado'!F156=""),IF('Hitos de enfoque priorizado'!B156=5,"ERROR 2","N/C"),"CORRECT")</f>
        <v>CORRECT</v>
      </c>
      <c r="AG156" s="78" t="str">
        <f>IF(AND('Hitos de enfoque priorizado'!C156="No",'Hitos de enfoque priorizado'!F156=""),IF('Hitos de enfoque priorizado'!B156=6,"ERROR 2","N/C"),"CORRECT")</f>
        <v>CORRECT</v>
      </c>
    </row>
    <row r="157" spans="1:33">
      <c r="A157" s="85">
        <f>COUNTIFS('Hitos de enfoque priorizado'!B157,"1",'Hitos de enfoque priorizado'!C157,"Sí")</f>
        <v>0</v>
      </c>
      <c r="B157" s="90">
        <f>COUNTIFS('Hitos de enfoque priorizado'!B157,"2",'Hitos de enfoque priorizado'!C157,"Sí")</f>
        <v>0</v>
      </c>
      <c r="C157" s="86">
        <f>COUNTIFS('Hitos de enfoque priorizado'!B157,"3",'Hitos de enfoque priorizado'!C157,"Sí")</f>
        <v>0</v>
      </c>
      <c r="D157" s="87">
        <f>COUNTIFS('Hitos de enfoque priorizado'!B157,"4",'Hitos de enfoque priorizado'!C157,"Sí")</f>
        <v>0</v>
      </c>
      <c r="E157" s="88">
        <f>COUNTIFS('Hitos de enfoque priorizado'!B157,"5",'Hitos de enfoque priorizado'!C157,"Sí")</f>
        <v>0</v>
      </c>
      <c r="F157" s="89">
        <f>COUNTIFS('Hitos de enfoque priorizado'!B157,"6",'Hitos de enfoque priorizado'!C157,"Sí")</f>
        <v>0</v>
      </c>
      <c r="G157" s="276">
        <f t="shared" si="6"/>
        <v>0</v>
      </c>
      <c r="H157" s="172">
        <f>COUNTIFS('Hitos de enfoque priorizado'!B157,"1",'Hitos de enfoque priorizado'!C157,"N/C")</f>
        <v>0</v>
      </c>
      <c r="I157" s="172">
        <f>COUNTIFS('Hitos de enfoque priorizado'!B157,"2",'Hitos de enfoque priorizado'!C157,"N/C")</f>
        <v>0</v>
      </c>
      <c r="J157" s="172">
        <f>COUNTIFS('Hitos de enfoque priorizado'!B157,"3",'Hitos de enfoque priorizado'!C157,"N/C")</f>
        <v>0</v>
      </c>
      <c r="K157" s="172">
        <f>COUNTIFS('Hitos de enfoque priorizado'!B157,"4",'Hitos de enfoque priorizado'!C157,"N/C")</f>
        <v>0</v>
      </c>
      <c r="L157" s="172">
        <f>COUNTIFS('Hitos de enfoque priorizado'!B157,"5",'Hitos de enfoque priorizado'!C157,"N/C")</f>
        <v>0</v>
      </c>
      <c r="M157" s="172">
        <f>COUNTIFS('Hitos de enfoque priorizado'!B157,"6",'Hitos de enfoque priorizado'!C157,"N/C")</f>
        <v>0</v>
      </c>
      <c r="N157" s="262">
        <f t="shared" si="7"/>
        <v>0</v>
      </c>
      <c r="O157" s="281"/>
      <c r="P157" s="75" t="str">
        <f>IF('Hitos de enfoque priorizado'!$B157=1,'Hitos de enfoque priorizado'!$F157,"")</f>
        <v/>
      </c>
      <c r="Q157" s="75" t="str">
        <f>IF('Hitos de enfoque priorizado'!$B157=2,'Hitos de enfoque priorizado'!$F157,"")</f>
        <v/>
      </c>
      <c r="R157" s="75" t="str">
        <f>IF('Hitos de enfoque priorizado'!$B157=3,'Hitos de enfoque priorizado'!$F157,"")</f>
        <v/>
      </c>
      <c r="S157" s="75" t="str">
        <f>IF('Hitos de enfoque priorizado'!$B157=4,'Hitos de enfoque priorizado'!$F157,"")</f>
        <v/>
      </c>
      <c r="T157" s="75">
        <f>IF('Hitos de enfoque priorizado'!$B157=5,'Hitos de enfoque priorizado'!$F157,"")</f>
        <v>0</v>
      </c>
      <c r="U157" s="76" t="str">
        <f>IF('Hitos de enfoque priorizado'!$B157=6,'Hitos de enfoque priorizado'!$F157,"")</f>
        <v/>
      </c>
      <c r="V157" s="77" t="str">
        <f>IF(AND('Hitos de enfoque priorizado'!C157="Sí",'Hitos de enfoque priorizado'!F157=""),"CORRECT",IF('Hitos de enfoque priorizado'!C157="No","CORRECT",IF('Hitos de enfoque priorizado'!B157=1,"ERROR 1","N/C")))</f>
        <v>N/C</v>
      </c>
      <c r="W157" s="77" t="str">
        <f>IF(AND('Hitos de enfoque priorizado'!C157="Sí",'Hitos de enfoque priorizado'!F157=""),"CORRECT",IF('Hitos de enfoque priorizado'!C157="No","CORRECT",IF('Hitos de enfoque priorizado'!B157=2,"ERROR 1","N/C")))</f>
        <v>N/C</v>
      </c>
      <c r="X157" s="77" t="str">
        <f>IF(AND('Hitos de enfoque priorizado'!C157="Sí",'Hitos de enfoque priorizado'!F157=""),"CORRECT",IF('Hitos de enfoque priorizado'!C157="No","CORRECT",IF('Hitos de enfoque priorizado'!B157=3,"ERROR 1","N/C")))</f>
        <v>N/C</v>
      </c>
      <c r="Y157" s="77" t="str">
        <f>IF(AND('Hitos de enfoque priorizado'!C157="Sí",'Hitos de enfoque priorizado'!F157=""),"CORRECT",IF('Hitos de enfoque priorizado'!C157="No","CORRECT",IF('Hitos de enfoque priorizado'!B157=4,"ERROR 1","N/C")))</f>
        <v>N/C</v>
      </c>
      <c r="Z157" s="77" t="str">
        <f>IF(AND('Hitos de enfoque priorizado'!C157="Sí",'Hitos de enfoque priorizado'!F157=""),"CORRECT",IF('Hitos de enfoque priorizado'!C157="No","CORRECT",IF('Hitos de enfoque priorizado'!B157=5,"ERROR 1","N/C")))</f>
        <v>ERROR 1</v>
      </c>
      <c r="AA157" s="77" t="str">
        <f>IF(AND('Hitos de enfoque priorizado'!C157="Sí",'Hitos de enfoque priorizado'!F157=""),"CORRECT",IF('Hitos de enfoque priorizado'!C157="No","CORRECT",IF('Hitos de enfoque priorizado'!B157=6,"ERROR 1","N/C")))</f>
        <v>N/C</v>
      </c>
      <c r="AB157" s="69" t="str">
        <f>IF(AND('Hitos de enfoque priorizado'!C157="No",'Hitos de enfoque priorizado'!F157=""),IF('Hitos de enfoque priorizado'!B157=1,"ERROR 2","N/C"),"CORRECT")</f>
        <v>CORRECT</v>
      </c>
      <c r="AC157" s="69" t="str">
        <f>IF(AND('Hitos de enfoque priorizado'!C157="No",'Hitos de enfoque priorizado'!F157=""),IF('Hitos de enfoque priorizado'!B157=2,"ERROR 2","N/C"),"CORRECT")</f>
        <v>CORRECT</v>
      </c>
      <c r="AD157" s="69" t="str">
        <f>IF(AND('Hitos de enfoque priorizado'!C157="No",'Hitos de enfoque priorizado'!F157=""),IF('Hitos de enfoque priorizado'!B157=3,"ERROR 2","N/C"),"CORRECT")</f>
        <v>CORRECT</v>
      </c>
      <c r="AE157" s="69" t="str">
        <f>IF(AND('Hitos de enfoque priorizado'!C157="No",'Hitos de enfoque priorizado'!F157=""),IF('Hitos de enfoque priorizado'!B157=4,"ERROR 2","N/C"),"CORRECT")</f>
        <v>CORRECT</v>
      </c>
      <c r="AF157" s="69" t="str">
        <f>IF(AND('Hitos de enfoque priorizado'!C157="No",'Hitos de enfoque priorizado'!F157=""),IF('Hitos de enfoque priorizado'!B157=5,"ERROR 2","N/C"),"CORRECT")</f>
        <v>CORRECT</v>
      </c>
      <c r="AG157" s="78" t="str">
        <f>IF(AND('Hitos de enfoque priorizado'!C157="No",'Hitos de enfoque priorizado'!F157=""),IF('Hitos de enfoque priorizado'!B157=6,"ERROR 2","N/C"),"CORRECT")</f>
        <v>CORRECT</v>
      </c>
    </row>
    <row r="158" spans="1:33">
      <c r="A158" s="85">
        <f>COUNTIFS('Hitos de enfoque priorizado'!B158,"1",'Hitos de enfoque priorizado'!C158,"Sí")</f>
        <v>0</v>
      </c>
      <c r="B158" s="90">
        <f>COUNTIFS('Hitos de enfoque priorizado'!B158,"2",'Hitos de enfoque priorizado'!C158,"Sí")</f>
        <v>0</v>
      </c>
      <c r="C158" s="86">
        <f>COUNTIFS('Hitos de enfoque priorizado'!B158,"3",'Hitos de enfoque priorizado'!C158,"Sí")</f>
        <v>0</v>
      </c>
      <c r="D158" s="87">
        <f>COUNTIFS('Hitos de enfoque priorizado'!B158,"4",'Hitos de enfoque priorizado'!C158,"Sí")</f>
        <v>0</v>
      </c>
      <c r="E158" s="88">
        <f>COUNTIFS('Hitos de enfoque priorizado'!B158,"5",'Hitos de enfoque priorizado'!C158,"Sí")</f>
        <v>0</v>
      </c>
      <c r="F158" s="89">
        <f>COUNTIFS('Hitos de enfoque priorizado'!B158,"6",'Hitos de enfoque priorizado'!C158,"Sí")</f>
        <v>0</v>
      </c>
      <c r="G158" s="276">
        <f t="shared" si="6"/>
        <v>0</v>
      </c>
      <c r="H158" s="172">
        <f>COUNTIFS('Hitos de enfoque priorizado'!B158,"1",'Hitos de enfoque priorizado'!C158,"N/C")</f>
        <v>0</v>
      </c>
      <c r="I158" s="172">
        <f>COUNTIFS('Hitos de enfoque priorizado'!B158,"2",'Hitos de enfoque priorizado'!C158,"N/C")</f>
        <v>0</v>
      </c>
      <c r="J158" s="172">
        <f>COUNTIFS('Hitos de enfoque priorizado'!B158,"3",'Hitos de enfoque priorizado'!C158,"N/C")</f>
        <v>0</v>
      </c>
      <c r="K158" s="172">
        <f>COUNTIFS('Hitos de enfoque priorizado'!B158,"4",'Hitos de enfoque priorizado'!C158,"N/C")</f>
        <v>0</v>
      </c>
      <c r="L158" s="172">
        <f>COUNTIFS('Hitos de enfoque priorizado'!B158,"5",'Hitos de enfoque priorizado'!C158,"N/C")</f>
        <v>0</v>
      </c>
      <c r="M158" s="172">
        <f>COUNTIFS('Hitos de enfoque priorizado'!B158,"6",'Hitos de enfoque priorizado'!C158,"N/C")</f>
        <v>0</v>
      </c>
      <c r="N158" s="262">
        <f t="shared" si="7"/>
        <v>0</v>
      </c>
      <c r="O158" s="281"/>
      <c r="P158" s="75" t="str">
        <f>IF('Hitos de enfoque priorizado'!$B158=1,'Hitos de enfoque priorizado'!$F158,"")</f>
        <v/>
      </c>
      <c r="Q158" s="75" t="str">
        <f>IF('Hitos de enfoque priorizado'!$B158=2,'Hitos de enfoque priorizado'!$F158,"")</f>
        <v/>
      </c>
      <c r="R158" s="75" t="str">
        <f>IF('Hitos de enfoque priorizado'!$B158=3,'Hitos de enfoque priorizado'!$F158,"")</f>
        <v/>
      </c>
      <c r="S158" s="75" t="str">
        <f>IF('Hitos de enfoque priorizado'!$B158=4,'Hitos de enfoque priorizado'!$F158,"")</f>
        <v/>
      </c>
      <c r="T158" s="75" t="str">
        <f>IF('Hitos de enfoque priorizado'!$B158=5,'Hitos de enfoque priorizado'!$F158,"")</f>
        <v/>
      </c>
      <c r="U158" s="76" t="str">
        <f>IF('Hitos de enfoque priorizado'!$B158=6,'Hitos de enfoque priorizado'!$F158,"")</f>
        <v/>
      </c>
      <c r="V158" s="77" t="str">
        <f>IF(AND('Hitos de enfoque priorizado'!C158="Sí",'Hitos de enfoque priorizado'!F158=""),"CORRECT",IF('Hitos de enfoque priorizado'!C158="No","CORRECT",IF('Hitos de enfoque priorizado'!B158=1,"ERROR 1","N/C")))</f>
        <v>N/C</v>
      </c>
      <c r="W158" s="77" t="str">
        <f>IF(AND('Hitos de enfoque priorizado'!C158="Sí",'Hitos de enfoque priorizado'!F158=""),"CORRECT",IF('Hitos de enfoque priorizado'!C158="No","CORRECT",IF('Hitos de enfoque priorizado'!B158=2,"ERROR 1","N/C")))</f>
        <v>N/C</v>
      </c>
      <c r="X158" s="77" t="str">
        <f>IF(AND('Hitos de enfoque priorizado'!C158="Sí",'Hitos de enfoque priorizado'!F158=""),"CORRECT",IF('Hitos de enfoque priorizado'!C158="No","CORRECT",IF('Hitos de enfoque priorizado'!B158=3,"ERROR 1","N/C")))</f>
        <v>N/C</v>
      </c>
      <c r="Y158" s="77" t="str">
        <f>IF(AND('Hitos de enfoque priorizado'!C158="Sí",'Hitos de enfoque priorizado'!F158=""),"CORRECT",IF('Hitos de enfoque priorizado'!C158="No","CORRECT",IF('Hitos de enfoque priorizado'!B158=4,"ERROR 1","N/C")))</f>
        <v>N/C</v>
      </c>
      <c r="Z158" s="77" t="str">
        <f>IF(AND('Hitos de enfoque priorizado'!C158="Sí",'Hitos de enfoque priorizado'!F158=""),"CORRECT",IF('Hitos de enfoque priorizado'!C158="No","CORRECT",IF('Hitos de enfoque priorizado'!B158=5,"ERROR 1","N/C")))</f>
        <v>N/C</v>
      </c>
      <c r="AA158" s="77" t="str">
        <f>IF(AND('Hitos de enfoque priorizado'!C158="Sí",'Hitos de enfoque priorizado'!F158=""),"CORRECT",IF('Hitos de enfoque priorizado'!C158="No","CORRECT",IF('Hitos de enfoque priorizado'!B158=6,"ERROR 1","N/C")))</f>
        <v>N/C</v>
      </c>
      <c r="AB158" s="69" t="str">
        <f>IF(AND('Hitos de enfoque priorizado'!C158="No",'Hitos de enfoque priorizado'!F158=""),IF('Hitos de enfoque priorizado'!B158=1,"ERROR 2","N/C"),"CORRECT")</f>
        <v>CORRECT</v>
      </c>
      <c r="AC158" s="69" t="str">
        <f>IF(AND('Hitos de enfoque priorizado'!C158="No",'Hitos de enfoque priorizado'!F158=""),IF('Hitos de enfoque priorizado'!B158=2,"ERROR 2","N/C"),"CORRECT")</f>
        <v>CORRECT</v>
      </c>
      <c r="AD158" s="69" t="str">
        <f>IF(AND('Hitos de enfoque priorizado'!C158="No",'Hitos de enfoque priorizado'!F158=""),IF('Hitos de enfoque priorizado'!B158=3,"ERROR 2","N/C"),"CORRECT")</f>
        <v>CORRECT</v>
      </c>
      <c r="AE158" s="69" t="str">
        <f>IF(AND('Hitos de enfoque priorizado'!C158="No",'Hitos de enfoque priorizado'!F158=""),IF('Hitos de enfoque priorizado'!B158=4,"ERROR 2","N/C"),"CORRECT")</f>
        <v>CORRECT</v>
      </c>
      <c r="AF158" s="69" t="str">
        <f>IF(AND('Hitos de enfoque priorizado'!C158="No",'Hitos de enfoque priorizado'!F158=""),IF('Hitos de enfoque priorizado'!B158=5,"ERROR 2","N/C"),"CORRECT")</f>
        <v>CORRECT</v>
      </c>
      <c r="AG158" s="78" t="str">
        <f>IF(AND('Hitos de enfoque priorizado'!C158="No",'Hitos de enfoque priorizado'!F158=""),IF('Hitos de enfoque priorizado'!B158=6,"ERROR 2","N/C"),"CORRECT")</f>
        <v>CORRECT</v>
      </c>
    </row>
    <row r="159" spans="1:33">
      <c r="A159" s="85">
        <f>COUNTIFS('Hitos de enfoque priorizado'!B159,"1",'Hitos de enfoque priorizado'!C159,"Sí")</f>
        <v>0</v>
      </c>
      <c r="B159" s="90">
        <f>COUNTIFS('Hitos de enfoque priorizado'!B159,"2",'Hitos de enfoque priorizado'!C159,"Sí")</f>
        <v>0</v>
      </c>
      <c r="C159" s="86">
        <f>COUNTIFS('Hitos de enfoque priorizado'!B159,"3",'Hitos de enfoque priorizado'!C159,"Sí")</f>
        <v>0</v>
      </c>
      <c r="D159" s="87">
        <f>COUNTIFS('Hitos de enfoque priorizado'!B159,"4",'Hitos de enfoque priorizado'!C159,"Sí")</f>
        <v>0</v>
      </c>
      <c r="E159" s="88">
        <f>COUNTIFS('Hitos de enfoque priorizado'!B159,"5",'Hitos de enfoque priorizado'!C159,"Sí")</f>
        <v>0</v>
      </c>
      <c r="F159" s="89">
        <f>COUNTIFS('Hitos de enfoque priorizado'!B159,"6",'Hitos de enfoque priorizado'!C159,"Sí")</f>
        <v>0</v>
      </c>
      <c r="G159" s="276">
        <f t="shared" si="6"/>
        <v>0</v>
      </c>
      <c r="H159" s="172">
        <f>COUNTIFS('Hitos de enfoque priorizado'!B159,"1",'Hitos de enfoque priorizado'!C159,"N/C")</f>
        <v>0</v>
      </c>
      <c r="I159" s="172">
        <f>COUNTIFS('Hitos de enfoque priorizado'!B159,"2",'Hitos de enfoque priorizado'!C159,"N/C")</f>
        <v>0</v>
      </c>
      <c r="J159" s="172">
        <f>COUNTIFS('Hitos de enfoque priorizado'!B159,"3",'Hitos de enfoque priorizado'!C159,"N/C")</f>
        <v>0</v>
      </c>
      <c r="K159" s="172">
        <f>COUNTIFS('Hitos de enfoque priorizado'!B159,"4",'Hitos de enfoque priorizado'!C159,"N/C")</f>
        <v>0</v>
      </c>
      <c r="L159" s="172">
        <f>COUNTIFS('Hitos de enfoque priorizado'!B159,"5",'Hitos de enfoque priorizado'!C159,"N/C")</f>
        <v>0</v>
      </c>
      <c r="M159" s="172">
        <f>COUNTIFS('Hitos de enfoque priorizado'!B159,"6",'Hitos de enfoque priorizado'!C159,"N/C")</f>
        <v>0</v>
      </c>
      <c r="N159" s="262">
        <f t="shared" si="7"/>
        <v>0</v>
      </c>
      <c r="O159" s="281"/>
      <c r="P159" s="75" t="str">
        <f>IF('Hitos de enfoque priorizado'!$B159=1,'Hitos de enfoque priorizado'!$F159,"")</f>
        <v/>
      </c>
      <c r="Q159" s="75" t="str">
        <f>IF('Hitos de enfoque priorizado'!$B159=2,'Hitos de enfoque priorizado'!$F159,"")</f>
        <v/>
      </c>
      <c r="R159" s="75" t="str">
        <f>IF('Hitos de enfoque priorizado'!$B159=3,'Hitos de enfoque priorizado'!$F159,"")</f>
        <v/>
      </c>
      <c r="S159" s="75" t="str">
        <f>IF('Hitos de enfoque priorizado'!$B159=4,'Hitos de enfoque priorizado'!$F159,"")</f>
        <v/>
      </c>
      <c r="T159" s="75">
        <f>IF('Hitos de enfoque priorizado'!$B159=5,'Hitos de enfoque priorizado'!$F159,"")</f>
        <v>0</v>
      </c>
      <c r="U159" s="76" t="str">
        <f>IF('Hitos de enfoque priorizado'!$B159=6,'Hitos de enfoque priorizado'!$F159,"")</f>
        <v/>
      </c>
      <c r="V159" s="77" t="str">
        <f>IF(AND('Hitos de enfoque priorizado'!C159="Sí",'Hitos de enfoque priorizado'!F159=""),"CORRECT",IF('Hitos de enfoque priorizado'!C159="No","CORRECT",IF('Hitos de enfoque priorizado'!B159=1,"ERROR 1","N/C")))</f>
        <v>N/C</v>
      </c>
      <c r="W159" s="77" t="str">
        <f>IF(AND('Hitos de enfoque priorizado'!C159="Sí",'Hitos de enfoque priorizado'!F159=""),"CORRECT",IF('Hitos de enfoque priorizado'!C159="No","CORRECT",IF('Hitos de enfoque priorizado'!B159=2,"ERROR 1","N/C")))</f>
        <v>N/C</v>
      </c>
      <c r="X159" s="77" t="str">
        <f>IF(AND('Hitos de enfoque priorizado'!C159="Sí",'Hitos de enfoque priorizado'!F159=""),"CORRECT",IF('Hitos de enfoque priorizado'!C159="No","CORRECT",IF('Hitos de enfoque priorizado'!B159=3,"ERROR 1","N/C")))</f>
        <v>N/C</v>
      </c>
      <c r="Y159" s="77" t="str">
        <f>IF(AND('Hitos de enfoque priorizado'!C159="Sí",'Hitos de enfoque priorizado'!F159=""),"CORRECT",IF('Hitos de enfoque priorizado'!C159="No","CORRECT",IF('Hitos de enfoque priorizado'!B159=4,"ERROR 1","N/C")))</f>
        <v>N/C</v>
      </c>
      <c r="Z159" s="77" t="str">
        <f>IF(AND('Hitos de enfoque priorizado'!C159="Sí",'Hitos de enfoque priorizado'!F159=""),"CORRECT",IF('Hitos de enfoque priorizado'!C159="No","CORRECT",IF('Hitos de enfoque priorizado'!B159=5,"ERROR 1","N/C")))</f>
        <v>ERROR 1</v>
      </c>
      <c r="AA159" s="77" t="str">
        <f>IF(AND('Hitos de enfoque priorizado'!C159="Sí",'Hitos de enfoque priorizado'!F159=""),"CORRECT",IF('Hitos de enfoque priorizado'!C159="No","CORRECT",IF('Hitos de enfoque priorizado'!B159=6,"ERROR 1","N/C")))</f>
        <v>N/C</v>
      </c>
      <c r="AB159" s="69" t="str">
        <f>IF(AND('Hitos de enfoque priorizado'!C159="No",'Hitos de enfoque priorizado'!F159=""),IF('Hitos de enfoque priorizado'!B159=1,"ERROR 2","N/C"),"CORRECT")</f>
        <v>CORRECT</v>
      </c>
      <c r="AC159" s="69" t="str">
        <f>IF(AND('Hitos de enfoque priorizado'!C159="No",'Hitos de enfoque priorizado'!F159=""),IF('Hitos de enfoque priorizado'!B159=2,"ERROR 2","N/C"),"CORRECT")</f>
        <v>CORRECT</v>
      </c>
      <c r="AD159" s="69" t="str">
        <f>IF(AND('Hitos de enfoque priorizado'!C159="No",'Hitos de enfoque priorizado'!F159=""),IF('Hitos de enfoque priorizado'!B159=3,"ERROR 2","N/C"),"CORRECT")</f>
        <v>CORRECT</v>
      </c>
      <c r="AE159" s="69" t="str">
        <f>IF(AND('Hitos de enfoque priorizado'!C159="No",'Hitos de enfoque priorizado'!F159=""),IF('Hitos de enfoque priorizado'!B159=4,"ERROR 2","N/C"),"CORRECT")</f>
        <v>CORRECT</v>
      </c>
      <c r="AF159" s="69" t="str">
        <f>IF(AND('Hitos de enfoque priorizado'!C159="No",'Hitos de enfoque priorizado'!F159=""),IF('Hitos de enfoque priorizado'!B159=5,"ERROR 2","N/C"),"CORRECT")</f>
        <v>CORRECT</v>
      </c>
      <c r="AG159" s="78" t="str">
        <f>IF(AND('Hitos de enfoque priorizado'!C159="No",'Hitos de enfoque priorizado'!F159=""),IF('Hitos de enfoque priorizado'!B159=6,"ERROR 2","N/C"),"CORRECT")</f>
        <v>CORRECT</v>
      </c>
    </row>
    <row r="160" spans="1:33">
      <c r="A160" s="85">
        <f>COUNTIFS('Hitos de enfoque priorizado'!B160,"1",'Hitos de enfoque priorizado'!C160,"Sí")</f>
        <v>0</v>
      </c>
      <c r="B160" s="90">
        <f>COUNTIFS('Hitos de enfoque priorizado'!B160,"2",'Hitos de enfoque priorizado'!C160,"Sí")</f>
        <v>0</v>
      </c>
      <c r="C160" s="86">
        <f>COUNTIFS('Hitos de enfoque priorizado'!B160,"3",'Hitos de enfoque priorizado'!C160,"Sí")</f>
        <v>0</v>
      </c>
      <c r="D160" s="87">
        <f>COUNTIFS('Hitos de enfoque priorizado'!B160,"4",'Hitos de enfoque priorizado'!C160,"Sí")</f>
        <v>0</v>
      </c>
      <c r="E160" s="88">
        <f>COUNTIFS('Hitos de enfoque priorizado'!B160,"5",'Hitos de enfoque priorizado'!C160,"Sí")</f>
        <v>0</v>
      </c>
      <c r="F160" s="89">
        <f>COUNTIFS('Hitos de enfoque priorizado'!B160,"6",'Hitos de enfoque priorizado'!C160,"Sí")</f>
        <v>0</v>
      </c>
      <c r="G160" s="276">
        <f t="shared" si="6"/>
        <v>0</v>
      </c>
      <c r="H160" s="172">
        <f>COUNTIFS('Hitos de enfoque priorizado'!B160,"1",'Hitos de enfoque priorizado'!C160,"N/C")</f>
        <v>0</v>
      </c>
      <c r="I160" s="172">
        <f>COUNTIFS('Hitos de enfoque priorizado'!B160,"2",'Hitos de enfoque priorizado'!C160,"N/C")</f>
        <v>0</v>
      </c>
      <c r="J160" s="172">
        <f>COUNTIFS('Hitos de enfoque priorizado'!B160,"3",'Hitos de enfoque priorizado'!C160,"N/C")</f>
        <v>0</v>
      </c>
      <c r="K160" s="172">
        <f>COUNTIFS('Hitos de enfoque priorizado'!B160,"4",'Hitos de enfoque priorizado'!C160,"N/C")</f>
        <v>0</v>
      </c>
      <c r="L160" s="172">
        <f>COUNTIFS('Hitos de enfoque priorizado'!B160,"5",'Hitos de enfoque priorizado'!C160,"N/C")</f>
        <v>0</v>
      </c>
      <c r="M160" s="172">
        <f>COUNTIFS('Hitos de enfoque priorizado'!B160,"6",'Hitos de enfoque priorizado'!C160,"N/C")</f>
        <v>0</v>
      </c>
      <c r="N160" s="262">
        <f t="shared" si="7"/>
        <v>0</v>
      </c>
      <c r="O160" s="281"/>
      <c r="P160" s="75" t="str">
        <f>IF('Hitos de enfoque priorizado'!$B160=1,'Hitos de enfoque priorizado'!$F160,"")</f>
        <v/>
      </c>
      <c r="Q160" s="75" t="str">
        <f>IF('Hitos de enfoque priorizado'!$B160=2,'Hitos de enfoque priorizado'!$F160,"")</f>
        <v/>
      </c>
      <c r="R160" s="75" t="str">
        <f>IF('Hitos de enfoque priorizado'!$B160=3,'Hitos de enfoque priorizado'!$F160,"")</f>
        <v/>
      </c>
      <c r="S160" s="75" t="str">
        <f>IF('Hitos de enfoque priorizado'!$B160=4,'Hitos de enfoque priorizado'!$F160,"")</f>
        <v/>
      </c>
      <c r="T160" s="75">
        <f>IF('Hitos de enfoque priorizado'!$B160=5,'Hitos de enfoque priorizado'!$F160,"")</f>
        <v>0</v>
      </c>
      <c r="U160" s="76" t="str">
        <f>IF('Hitos de enfoque priorizado'!$B160=6,'Hitos de enfoque priorizado'!$F160,"")</f>
        <v/>
      </c>
      <c r="V160" s="77" t="str">
        <f>IF(AND('Hitos de enfoque priorizado'!C160="Sí",'Hitos de enfoque priorizado'!F160=""),"CORRECT",IF('Hitos de enfoque priorizado'!C160="No","CORRECT",IF('Hitos de enfoque priorizado'!B160=1,"ERROR 1","N/C")))</f>
        <v>N/C</v>
      </c>
      <c r="W160" s="77" t="str">
        <f>IF(AND('Hitos de enfoque priorizado'!C160="Sí",'Hitos de enfoque priorizado'!F160=""),"CORRECT",IF('Hitos de enfoque priorizado'!C160="No","CORRECT",IF('Hitos de enfoque priorizado'!B160=2,"ERROR 1","N/C")))</f>
        <v>N/C</v>
      </c>
      <c r="X160" s="77" t="str">
        <f>IF(AND('Hitos de enfoque priorizado'!C160="Sí",'Hitos de enfoque priorizado'!F160=""),"CORRECT",IF('Hitos de enfoque priorizado'!C160="No","CORRECT",IF('Hitos de enfoque priorizado'!B160=3,"ERROR 1","N/C")))</f>
        <v>N/C</v>
      </c>
      <c r="Y160" s="77" t="str">
        <f>IF(AND('Hitos de enfoque priorizado'!C160="Sí",'Hitos de enfoque priorizado'!F160=""),"CORRECT",IF('Hitos de enfoque priorizado'!C160="No","CORRECT",IF('Hitos de enfoque priorizado'!B160=4,"ERROR 1","N/C")))</f>
        <v>N/C</v>
      </c>
      <c r="Z160" s="77" t="str">
        <f>IF(AND('Hitos de enfoque priorizado'!C160="Sí",'Hitos de enfoque priorizado'!F160=""),"CORRECT",IF('Hitos de enfoque priorizado'!C160="No","CORRECT",IF('Hitos de enfoque priorizado'!B160=5,"ERROR 1","N/C")))</f>
        <v>ERROR 1</v>
      </c>
      <c r="AA160" s="77" t="str">
        <f>IF(AND('Hitos de enfoque priorizado'!C160="Sí",'Hitos de enfoque priorizado'!F160=""),"CORRECT",IF('Hitos de enfoque priorizado'!C160="No","CORRECT",IF('Hitos de enfoque priorizado'!B160=6,"ERROR 1","N/C")))</f>
        <v>N/C</v>
      </c>
      <c r="AB160" s="69" t="str">
        <f>IF(AND('Hitos de enfoque priorizado'!C160="No",'Hitos de enfoque priorizado'!F160=""),IF('Hitos de enfoque priorizado'!B160=1,"ERROR 2","N/C"),"CORRECT")</f>
        <v>CORRECT</v>
      </c>
      <c r="AC160" s="69" t="str">
        <f>IF(AND('Hitos de enfoque priorizado'!C160="No",'Hitos de enfoque priorizado'!F160=""),IF('Hitos de enfoque priorizado'!B160=2,"ERROR 2","N/C"),"CORRECT")</f>
        <v>CORRECT</v>
      </c>
      <c r="AD160" s="69" t="str">
        <f>IF(AND('Hitos de enfoque priorizado'!C160="No",'Hitos de enfoque priorizado'!F160=""),IF('Hitos de enfoque priorizado'!B160=3,"ERROR 2","N/C"),"CORRECT")</f>
        <v>CORRECT</v>
      </c>
      <c r="AE160" s="69" t="str">
        <f>IF(AND('Hitos de enfoque priorizado'!C160="No",'Hitos de enfoque priorizado'!F160=""),IF('Hitos de enfoque priorizado'!B160=4,"ERROR 2","N/C"),"CORRECT")</f>
        <v>CORRECT</v>
      </c>
      <c r="AF160" s="69" t="str">
        <f>IF(AND('Hitos de enfoque priorizado'!C160="No",'Hitos de enfoque priorizado'!F160=""),IF('Hitos de enfoque priorizado'!B160=5,"ERROR 2","N/C"),"CORRECT")</f>
        <v>CORRECT</v>
      </c>
      <c r="AG160" s="78" t="str">
        <f>IF(AND('Hitos de enfoque priorizado'!C160="No",'Hitos de enfoque priorizado'!F160=""),IF('Hitos de enfoque priorizado'!B160=6,"ERROR 2","N/C"),"CORRECT")</f>
        <v>CORRECT</v>
      </c>
    </row>
    <row r="161" spans="1:33">
      <c r="A161" s="85">
        <f>COUNTIFS('Hitos de enfoque priorizado'!B161,"1",'Hitos de enfoque priorizado'!C161,"Sí")</f>
        <v>0</v>
      </c>
      <c r="B161" s="90">
        <f>COUNTIFS('Hitos de enfoque priorizado'!B161,"2",'Hitos de enfoque priorizado'!C161,"Sí")</f>
        <v>0</v>
      </c>
      <c r="C161" s="86">
        <f>COUNTIFS('Hitos de enfoque priorizado'!B161,"3",'Hitos de enfoque priorizado'!C161,"Sí")</f>
        <v>0</v>
      </c>
      <c r="D161" s="87">
        <f>COUNTIFS('Hitos de enfoque priorizado'!B161,"4",'Hitos de enfoque priorizado'!C161,"Sí")</f>
        <v>0</v>
      </c>
      <c r="E161" s="88">
        <f>COUNTIFS('Hitos de enfoque priorizado'!B161,"5",'Hitos de enfoque priorizado'!C161,"Sí")</f>
        <v>0</v>
      </c>
      <c r="F161" s="89">
        <f>COUNTIFS('Hitos de enfoque priorizado'!B161,"6",'Hitos de enfoque priorizado'!C161,"Sí")</f>
        <v>0</v>
      </c>
      <c r="G161" s="276">
        <f t="shared" si="6"/>
        <v>0</v>
      </c>
      <c r="H161" s="172">
        <f>COUNTIFS('Hitos de enfoque priorizado'!B161,"1",'Hitos de enfoque priorizado'!C161,"N/C")</f>
        <v>0</v>
      </c>
      <c r="I161" s="172">
        <f>COUNTIFS('Hitos de enfoque priorizado'!B161,"2",'Hitos de enfoque priorizado'!C161,"N/C")</f>
        <v>0</v>
      </c>
      <c r="J161" s="172">
        <f>COUNTIFS('Hitos de enfoque priorizado'!B161,"3",'Hitos de enfoque priorizado'!C161,"N/C")</f>
        <v>0</v>
      </c>
      <c r="K161" s="172">
        <f>COUNTIFS('Hitos de enfoque priorizado'!B161,"4",'Hitos de enfoque priorizado'!C161,"N/C")</f>
        <v>0</v>
      </c>
      <c r="L161" s="172">
        <f>COUNTIFS('Hitos de enfoque priorizado'!B161,"5",'Hitos de enfoque priorizado'!C161,"N/C")</f>
        <v>0</v>
      </c>
      <c r="M161" s="172">
        <f>COUNTIFS('Hitos de enfoque priorizado'!B161,"6",'Hitos de enfoque priorizado'!C161,"N/C")</f>
        <v>0</v>
      </c>
      <c r="N161" s="262">
        <f t="shared" si="7"/>
        <v>0</v>
      </c>
      <c r="O161" s="281"/>
      <c r="P161" s="75" t="str">
        <f>IF('Hitos de enfoque priorizado'!$B161=1,'Hitos de enfoque priorizado'!$F161,"")</f>
        <v/>
      </c>
      <c r="Q161" s="75" t="str">
        <f>IF('Hitos de enfoque priorizado'!$B161=2,'Hitos de enfoque priorizado'!$F161,"")</f>
        <v/>
      </c>
      <c r="R161" s="75" t="str">
        <f>IF('Hitos de enfoque priorizado'!$B161=3,'Hitos de enfoque priorizado'!$F161,"")</f>
        <v/>
      </c>
      <c r="S161" s="75" t="str">
        <f>IF('Hitos de enfoque priorizado'!$B161=4,'Hitos de enfoque priorizado'!$F161,"")</f>
        <v/>
      </c>
      <c r="T161" s="75">
        <f>IF('Hitos de enfoque priorizado'!$B161=5,'Hitos de enfoque priorizado'!$F161,"")</f>
        <v>0</v>
      </c>
      <c r="U161" s="76" t="str">
        <f>IF('Hitos de enfoque priorizado'!$B161=6,'Hitos de enfoque priorizado'!$F161,"")</f>
        <v/>
      </c>
      <c r="V161" s="77" t="str">
        <f>IF(AND('Hitos de enfoque priorizado'!C161="Sí",'Hitos de enfoque priorizado'!F161=""),"CORRECT",IF('Hitos de enfoque priorizado'!C161="No","CORRECT",IF('Hitos de enfoque priorizado'!B161=1,"ERROR 1","N/C")))</f>
        <v>N/C</v>
      </c>
      <c r="W161" s="77" t="str">
        <f>IF(AND('Hitos de enfoque priorizado'!C161="Sí",'Hitos de enfoque priorizado'!F161=""),"CORRECT",IF('Hitos de enfoque priorizado'!C161="No","CORRECT",IF('Hitos de enfoque priorizado'!B161=2,"ERROR 1","N/C")))</f>
        <v>N/C</v>
      </c>
      <c r="X161" s="77" t="str">
        <f>IF(AND('Hitos de enfoque priorizado'!C161="Sí",'Hitos de enfoque priorizado'!F161=""),"CORRECT",IF('Hitos de enfoque priorizado'!C161="No","CORRECT",IF('Hitos de enfoque priorizado'!B161=3,"ERROR 1","N/C")))</f>
        <v>N/C</v>
      </c>
      <c r="Y161" s="77" t="str">
        <f>IF(AND('Hitos de enfoque priorizado'!C161="Sí",'Hitos de enfoque priorizado'!F161=""),"CORRECT",IF('Hitos de enfoque priorizado'!C161="No","CORRECT",IF('Hitos de enfoque priorizado'!B161=4,"ERROR 1","N/C")))</f>
        <v>N/C</v>
      </c>
      <c r="Z161" s="77" t="str">
        <f>IF(AND('Hitos de enfoque priorizado'!C161="Sí",'Hitos de enfoque priorizado'!F161=""),"CORRECT",IF('Hitos de enfoque priorizado'!C161="No","CORRECT",IF('Hitos de enfoque priorizado'!B161=5,"ERROR 1","N/C")))</f>
        <v>ERROR 1</v>
      </c>
      <c r="AA161" s="77" t="str">
        <f>IF(AND('Hitos de enfoque priorizado'!C161="Sí",'Hitos de enfoque priorizado'!F161=""),"CORRECT",IF('Hitos de enfoque priorizado'!C161="No","CORRECT",IF('Hitos de enfoque priorizado'!B161=6,"ERROR 1","N/C")))</f>
        <v>N/C</v>
      </c>
      <c r="AB161" s="69" t="str">
        <f>IF(AND('Hitos de enfoque priorizado'!C161="No",'Hitos de enfoque priorizado'!F161=""),IF('Hitos de enfoque priorizado'!B161=1,"ERROR 2","N/C"),"CORRECT")</f>
        <v>CORRECT</v>
      </c>
      <c r="AC161" s="69" t="str">
        <f>IF(AND('Hitos de enfoque priorizado'!C161="No",'Hitos de enfoque priorizado'!F161=""),IF('Hitos de enfoque priorizado'!B161=2,"ERROR 2","N/C"),"CORRECT")</f>
        <v>CORRECT</v>
      </c>
      <c r="AD161" s="69" t="str">
        <f>IF(AND('Hitos de enfoque priorizado'!C161="No",'Hitos de enfoque priorizado'!F161=""),IF('Hitos de enfoque priorizado'!B161=3,"ERROR 2","N/C"),"CORRECT")</f>
        <v>CORRECT</v>
      </c>
      <c r="AE161" s="69" t="str">
        <f>IF(AND('Hitos de enfoque priorizado'!C161="No",'Hitos de enfoque priorizado'!F161=""),IF('Hitos de enfoque priorizado'!B161=4,"ERROR 2","N/C"),"CORRECT")</f>
        <v>CORRECT</v>
      </c>
      <c r="AF161" s="69" t="str">
        <f>IF(AND('Hitos de enfoque priorizado'!C161="No",'Hitos de enfoque priorizado'!F161=""),IF('Hitos de enfoque priorizado'!B161=5,"ERROR 2","N/C"),"CORRECT")</f>
        <v>CORRECT</v>
      </c>
      <c r="AG161" s="78" t="str">
        <f>IF(AND('Hitos de enfoque priorizado'!C161="No",'Hitos de enfoque priorizado'!F161=""),IF('Hitos de enfoque priorizado'!B161=6,"ERROR 2","N/C"),"CORRECT")</f>
        <v>CORRECT</v>
      </c>
    </row>
    <row r="162" spans="1:33">
      <c r="A162" s="85">
        <f>COUNTIFS('Hitos de enfoque priorizado'!B162,"1",'Hitos de enfoque priorizado'!C162,"Sí")</f>
        <v>0</v>
      </c>
      <c r="B162" s="90">
        <f>COUNTIFS('Hitos de enfoque priorizado'!B162,"2",'Hitos de enfoque priorizado'!C162,"Sí")</f>
        <v>0</v>
      </c>
      <c r="C162" s="86">
        <f>COUNTIFS('Hitos de enfoque priorizado'!B162,"3",'Hitos de enfoque priorizado'!C162,"Sí")</f>
        <v>0</v>
      </c>
      <c r="D162" s="87">
        <f>COUNTIFS('Hitos de enfoque priorizado'!B162,"4",'Hitos de enfoque priorizado'!C162,"Sí")</f>
        <v>0</v>
      </c>
      <c r="E162" s="88">
        <f>COUNTIFS('Hitos de enfoque priorizado'!B162,"5",'Hitos de enfoque priorizado'!C162,"Sí")</f>
        <v>0</v>
      </c>
      <c r="F162" s="89">
        <f>COUNTIFS('Hitos de enfoque priorizado'!B162,"6",'Hitos de enfoque priorizado'!C162,"Sí")</f>
        <v>0</v>
      </c>
      <c r="G162" s="276">
        <f t="shared" si="6"/>
        <v>0</v>
      </c>
      <c r="H162" s="172">
        <f>COUNTIFS('Hitos de enfoque priorizado'!B162,"1",'Hitos de enfoque priorizado'!C162,"N/C")</f>
        <v>0</v>
      </c>
      <c r="I162" s="172">
        <f>COUNTIFS('Hitos de enfoque priorizado'!B162,"2",'Hitos de enfoque priorizado'!C162,"N/C")</f>
        <v>0</v>
      </c>
      <c r="J162" s="172">
        <f>COUNTIFS('Hitos de enfoque priorizado'!B162,"3",'Hitos de enfoque priorizado'!C162,"N/C")</f>
        <v>0</v>
      </c>
      <c r="K162" s="172">
        <f>COUNTIFS('Hitos de enfoque priorizado'!B162,"4",'Hitos de enfoque priorizado'!C162,"N/C")</f>
        <v>0</v>
      </c>
      <c r="L162" s="172">
        <f>COUNTIFS('Hitos de enfoque priorizado'!B162,"5",'Hitos de enfoque priorizado'!C162,"N/C")</f>
        <v>0</v>
      </c>
      <c r="M162" s="172">
        <f>COUNTIFS('Hitos de enfoque priorizado'!B162,"6",'Hitos de enfoque priorizado'!C162,"N/C")</f>
        <v>0</v>
      </c>
      <c r="N162" s="262">
        <f t="shared" si="7"/>
        <v>0</v>
      </c>
      <c r="O162" s="281"/>
      <c r="P162" s="75" t="str">
        <f>IF('Hitos de enfoque priorizado'!$B162=1,'Hitos de enfoque priorizado'!$F162,"")</f>
        <v/>
      </c>
      <c r="Q162" s="75" t="str">
        <f>IF('Hitos de enfoque priorizado'!$B162=2,'Hitos de enfoque priorizado'!$F162,"")</f>
        <v/>
      </c>
      <c r="R162" s="75" t="str">
        <f>IF('Hitos de enfoque priorizado'!$B162=3,'Hitos de enfoque priorizado'!$F162,"")</f>
        <v/>
      </c>
      <c r="S162" s="75" t="str">
        <f>IF('Hitos de enfoque priorizado'!$B162=4,'Hitos de enfoque priorizado'!$F162,"")</f>
        <v/>
      </c>
      <c r="T162" s="75" t="str">
        <f>IF('Hitos de enfoque priorizado'!$B162=5,'Hitos de enfoque priorizado'!$F162,"")</f>
        <v/>
      </c>
      <c r="U162" s="76" t="str">
        <f>IF('Hitos de enfoque priorizado'!$B162=6,'Hitos de enfoque priorizado'!$F162,"")</f>
        <v/>
      </c>
      <c r="V162" s="77" t="str">
        <f>IF(AND('Hitos de enfoque priorizado'!C162="Sí",'Hitos de enfoque priorizado'!F162=""),"CORRECT",IF('Hitos de enfoque priorizado'!C162="No","CORRECT",IF('Hitos de enfoque priorizado'!B162=1,"ERROR 1","N/C")))</f>
        <v>N/C</v>
      </c>
      <c r="W162" s="77" t="str">
        <f>IF(AND('Hitos de enfoque priorizado'!C162="Sí",'Hitos de enfoque priorizado'!F162=""),"CORRECT",IF('Hitos de enfoque priorizado'!C162="No","CORRECT",IF('Hitos de enfoque priorizado'!B162=2,"ERROR 1","N/C")))</f>
        <v>N/C</v>
      </c>
      <c r="X162" s="77" t="str">
        <f>IF(AND('Hitos de enfoque priorizado'!C162="Sí",'Hitos de enfoque priorizado'!F162=""),"CORRECT",IF('Hitos de enfoque priorizado'!C162="No","CORRECT",IF('Hitos de enfoque priorizado'!B162=3,"ERROR 1","N/C")))</f>
        <v>N/C</v>
      </c>
      <c r="Y162" s="77" t="str">
        <f>IF(AND('Hitos de enfoque priorizado'!C162="Sí",'Hitos de enfoque priorizado'!F162=""),"CORRECT",IF('Hitos de enfoque priorizado'!C162="No","CORRECT",IF('Hitos de enfoque priorizado'!B162=4,"ERROR 1","N/C")))</f>
        <v>N/C</v>
      </c>
      <c r="Z162" s="77" t="str">
        <f>IF(AND('Hitos de enfoque priorizado'!C162="Sí",'Hitos de enfoque priorizado'!F162=""),"CORRECT",IF('Hitos de enfoque priorizado'!C162="No","CORRECT",IF('Hitos de enfoque priorizado'!B162=5,"ERROR 1","N/C")))</f>
        <v>N/C</v>
      </c>
      <c r="AA162" s="77" t="str">
        <f>IF(AND('Hitos de enfoque priorizado'!C162="Sí",'Hitos de enfoque priorizado'!F162=""),"CORRECT",IF('Hitos de enfoque priorizado'!C162="No","CORRECT",IF('Hitos de enfoque priorizado'!B162=6,"ERROR 1","N/C")))</f>
        <v>N/C</v>
      </c>
      <c r="AB162" s="69" t="str">
        <f>IF(AND('Hitos de enfoque priorizado'!C162="No",'Hitos de enfoque priorizado'!F162=""),IF('Hitos de enfoque priorizado'!B162=1,"ERROR 2","N/C"),"CORRECT")</f>
        <v>CORRECT</v>
      </c>
      <c r="AC162" s="69" t="str">
        <f>IF(AND('Hitos de enfoque priorizado'!C162="No",'Hitos de enfoque priorizado'!F162=""),IF('Hitos de enfoque priorizado'!B162=2,"ERROR 2","N/C"),"CORRECT")</f>
        <v>CORRECT</v>
      </c>
      <c r="AD162" s="69" t="str">
        <f>IF(AND('Hitos de enfoque priorizado'!C162="No",'Hitos de enfoque priorizado'!F162=""),IF('Hitos de enfoque priorizado'!B162=3,"ERROR 2","N/C"),"CORRECT")</f>
        <v>CORRECT</v>
      </c>
      <c r="AE162" s="69" t="str">
        <f>IF(AND('Hitos de enfoque priorizado'!C162="No",'Hitos de enfoque priorizado'!F162=""),IF('Hitos de enfoque priorizado'!B162=4,"ERROR 2","N/C"),"CORRECT")</f>
        <v>CORRECT</v>
      </c>
      <c r="AF162" s="69" t="str">
        <f>IF(AND('Hitos de enfoque priorizado'!C162="No",'Hitos de enfoque priorizado'!F162=""),IF('Hitos de enfoque priorizado'!B162=5,"ERROR 2","N/C"),"CORRECT")</f>
        <v>CORRECT</v>
      </c>
      <c r="AG162" s="78" t="str">
        <f>IF(AND('Hitos de enfoque priorizado'!C162="No",'Hitos de enfoque priorizado'!F162=""),IF('Hitos de enfoque priorizado'!B162=6,"ERROR 2","N/C"),"CORRECT")</f>
        <v>CORRECT</v>
      </c>
    </row>
    <row r="163" spans="1:33">
      <c r="A163" s="85">
        <f>COUNTIFS('Hitos de enfoque priorizado'!B163,"1",'Hitos de enfoque priorizado'!C163,"Sí")</f>
        <v>0</v>
      </c>
      <c r="B163" s="90">
        <f>COUNTIFS('Hitos de enfoque priorizado'!B163,"2",'Hitos de enfoque priorizado'!C163,"Sí")</f>
        <v>0</v>
      </c>
      <c r="C163" s="86">
        <f>COUNTIFS('Hitos de enfoque priorizado'!B163,"3",'Hitos de enfoque priorizado'!C163,"Sí")</f>
        <v>0</v>
      </c>
      <c r="D163" s="87">
        <f>COUNTIFS('Hitos de enfoque priorizado'!B163,"4",'Hitos de enfoque priorizado'!C163,"Sí")</f>
        <v>0</v>
      </c>
      <c r="E163" s="88">
        <f>COUNTIFS('Hitos de enfoque priorizado'!B163,"5",'Hitos de enfoque priorizado'!C163,"Sí")</f>
        <v>0</v>
      </c>
      <c r="F163" s="89">
        <f>COUNTIFS('Hitos de enfoque priorizado'!B163,"6",'Hitos de enfoque priorizado'!C163,"Sí")</f>
        <v>0</v>
      </c>
      <c r="G163" s="276">
        <f t="shared" si="6"/>
        <v>0</v>
      </c>
      <c r="H163" s="172">
        <f>COUNTIFS('Hitos de enfoque priorizado'!B163,"1",'Hitos de enfoque priorizado'!C163,"N/C")</f>
        <v>0</v>
      </c>
      <c r="I163" s="172">
        <f>COUNTIFS('Hitos de enfoque priorizado'!B163,"2",'Hitos de enfoque priorizado'!C163,"N/C")</f>
        <v>0</v>
      </c>
      <c r="J163" s="172">
        <f>COUNTIFS('Hitos de enfoque priorizado'!B163,"3",'Hitos de enfoque priorizado'!C163,"N/C")</f>
        <v>0</v>
      </c>
      <c r="K163" s="172">
        <f>COUNTIFS('Hitos de enfoque priorizado'!B163,"4",'Hitos de enfoque priorizado'!C163,"N/C")</f>
        <v>0</v>
      </c>
      <c r="L163" s="172">
        <f>COUNTIFS('Hitos de enfoque priorizado'!B163,"5",'Hitos de enfoque priorizado'!C163,"N/C")</f>
        <v>0</v>
      </c>
      <c r="M163" s="172">
        <f>COUNTIFS('Hitos de enfoque priorizado'!B163,"6",'Hitos de enfoque priorizado'!C163,"N/C")</f>
        <v>0</v>
      </c>
      <c r="N163" s="262">
        <f t="shared" si="7"/>
        <v>0</v>
      </c>
      <c r="O163" s="281"/>
      <c r="P163" s="75" t="str">
        <f>IF('Hitos de enfoque priorizado'!$B163=1,'Hitos de enfoque priorizado'!$F163,"")</f>
        <v/>
      </c>
      <c r="Q163" s="75" t="str">
        <f>IF('Hitos de enfoque priorizado'!$B163=2,'Hitos de enfoque priorizado'!$F163,"")</f>
        <v/>
      </c>
      <c r="R163" s="75" t="str">
        <f>IF('Hitos de enfoque priorizado'!$B163=3,'Hitos de enfoque priorizado'!$F163,"")</f>
        <v/>
      </c>
      <c r="S163" s="75" t="str">
        <f>IF('Hitos de enfoque priorizado'!$B163=4,'Hitos de enfoque priorizado'!$F163,"")</f>
        <v/>
      </c>
      <c r="T163" s="75">
        <f>IF('Hitos de enfoque priorizado'!$B163=5,'Hitos de enfoque priorizado'!$F163,"")</f>
        <v>0</v>
      </c>
      <c r="U163" s="76" t="str">
        <f>IF('Hitos de enfoque priorizado'!$B163=6,'Hitos de enfoque priorizado'!$F163,"")</f>
        <v/>
      </c>
      <c r="V163" s="77" t="str">
        <f>IF(AND('Hitos de enfoque priorizado'!C163="Sí",'Hitos de enfoque priorizado'!F163=""),"CORRECT",IF('Hitos de enfoque priorizado'!C163="No","CORRECT",IF('Hitos de enfoque priorizado'!B163=1,"ERROR 1","N/C")))</f>
        <v>N/C</v>
      </c>
      <c r="W163" s="77" t="str">
        <f>IF(AND('Hitos de enfoque priorizado'!C163="Sí",'Hitos de enfoque priorizado'!F163=""),"CORRECT",IF('Hitos de enfoque priorizado'!C163="No","CORRECT",IF('Hitos de enfoque priorizado'!B163=2,"ERROR 1","N/C")))</f>
        <v>N/C</v>
      </c>
      <c r="X163" s="77" t="str">
        <f>IF(AND('Hitos de enfoque priorizado'!C163="Sí",'Hitos de enfoque priorizado'!F163=""),"CORRECT",IF('Hitos de enfoque priorizado'!C163="No","CORRECT",IF('Hitos de enfoque priorizado'!B163=3,"ERROR 1","N/C")))</f>
        <v>N/C</v>
      </c>
      <c r="Y163" s="77" t="str">
        <f>IF(AND('Hitos de enfoque priorizado'!C163="Sí",'Hitos de enfoque priorizado'!F163=""),"CORRECT",IF('Hitos de enfoque priorizado'!C163="No","CORRECT",IF('Hitos de enfoque priorizado'!B163=4,"ERROR 1","N/C")))</f>
        <v>N/C</v>
      </c>
      <c r="Z163" s="77" t="str">
        <f>IF(AND('Hitos de enfoque priorizado'!C163="Sí",'Hitos de enfoque priorizado'!F163=""),"CORRECT",IF('Hitos de enfoque priorizado'!C163="No","CORRECT",IF('Hitos de enfoque priorizado'!B163=5,"ERROR 1","N/C")))</f>
        <v>ERROR 1</v>
      </c>
      <c r="AA163" s="77" t="str">
        <f>IF(AND('Hitos de enfoque priorizado'!C163="Sí",'Hitos de enfoque priorizado'!F163=""),"CORRECT",IF('Hitos de enfoque priorizado'!C163="No","CORRECT",IF('Hitos de enfoque priorizado'!B163=6,"ERROR 1","N/C")))</f>
        <v>N/C</v>
      </c>
      <c r="AB163" s="69" t="str">
        <f>IF(AND('Hitos de enfoque priorizado'!C163="No",'Hitos de enfoque priorizado'!F163=""),IF('Hitos de enfoque priorizado'!B163=1,"ERROR 2","N/C"),"CORRECT")</f>
        <v>CORRECT</v>
      </c>
      <c r="AC163" s="69" t="str">
        <f>IF(AND('Hitos de enfoque priorizado'!C163="No",'Hitos de enfoque priorizado'!F163=""),IF('Hitos de enfoque priorizado'!B163=2,"ERROR 2","N/C"),"CORRECT")</f>
        <v>CORRECT</v>
      </c>
      <c r="AD163" s="69" t="str">
        <f>IF(AND('Hitos de enfoque priorizado'!C163="No",'Hitos de enfoque priorizado'!F163=""),IF('Hitos de enfoque priorizado'!B163=3,"ERROR 2","N/C"),"CORRECT")</f>
        <v>CORRECT</v>
      </c>
      <c r="AE163" s="69" t="str">
        <f>IF(AND('Hitos de enfoque priorizado'!C163="No",'Hitos de enfoque priorizado'!F163=""),IF('Hitos de enfoque priorizado'!B163=4,"ERROR 2","N/C"),"CORRECT")</f>
        <v>CORRECT</v>
      </c>
      <c r="AF163" s="69" t="str">
        <f>IF(AND('Hitos de enfoque priorizado'!C163="No",'Hitos de enfoque priorizado'!F163=""),IF('Hitos de enfoque priorizado'!B163=5,"ERROR 2","N/C"),"CORRECT")</f>
        <v>CORRECT</v>
      </c>
      <c r="AG163" s="78" t="str">
        <f>IF(AND('Hitos de enfoque priorizado'!C163="No",'Hitos de enfoque priorizado'!F163=""),IF('Hitos de enfoque priorizado'!B163=6,"ERROR 2","N/C"),"CORRECT")</f>
        <v>CORRECT</v>
      </c>
    </row>
    <row r="164" spans="1:33">
      <c r="A164" s="85">
        <f>COUNTIFS('Hitos de enfoque priorizado'!B164,"1",'Hitos de enfoque priorizado'!C164,"Sí")</f>
        <v>0</v>
      </c>
      <c r="B164" s="90">
        <f>COUNTIFS('Hitos de enfoque priorizado'!B164,"2",'Hitos de enfoque priorizado'!C164,"Sí")</f>
        <v>0</v>
      </c>
      <c r="C164" s="86">
        <f>COUNTIFS('Hitos de enfoque priorizado'!B164,"3",'Hitos de enfoque priorizado'!C164,"Sí")</f>
        <v>0</v>
      </c>
      <c r="D164" s="87">
        <f>COUNTIFS('Hitos de enfoque priorizado'!B164,"4",'Hitos de enfoque priorizado'!C164,"Sí")</f>
        <v>0</v>
      </c>
      <c r="E164" s="88">
        <f>COUNTIFS('Hitos de enfoque priorizado'!B164,"5",'Hitos de enfoque priorizado'!C164,"Sí")</f>
        <v>0</v>
      </c>
      <c r="F164" s="89">
        <f>COUNTIFS('Hitos de enfoque priorizado'!B164,"6",'Hitos de enfoque priorizado'!C164,"Sí")</f>
        <v>0</v>
      </c>
      <c r="G164" s="276">
        <f t="shared" si="6"/>
        <v>0</v>
      </c>
      <c r="H164" s="172">
        <f>COUNTIFS('Hitos de enfoque priorizado'!B164,"1",'Hitos de enfoque priorizado'!C164,"N/C")</f>
        <v>0</v>
      </c>
      <c r="I164" s="172">
        <f>COUNTIFS('Hitos de enfoque priorizado'!B164,"2",'Hitos de enfoque priorizado'!C164,"N/C")</f>
        <v>0</v>
      </c>
      <c r="J164" s="172">
        <f>COUNTIFS('Hitos de enfoque priorizado'!B164,"3",'Hitos de enfoque priorizado'!C164,"N/C")</f>
        <v>0</v>
      </c>
      <c r="K164" s="172">
        <f>COUNTIFS('Hitos de enfoque priorizado'!B164,"4",'Hitos de enfoque priorizado'!C164,"N/C")</f>
        <v>0</v>
      </c>
      <c r="L164" s="172">
        <f>COUNTIFS('Hitos de enfoque priorizado'!B164,"5",'Hitos de enfoque priorizado'!C164,"N/C")</f>
        <v>0</v>
      </c>
      <c r="M164" s="172">
        <f>COUNTIFS('Hitos de enfoque priorizado'!B164,"6",'Hitos de enfoque priorizado'!C164,"N/C")</f>
        <v>0</v>
      </c>
      <c r="N164" s="262">
        <f t="shared" si="7"/>
        <v>0</v>
      </c>
      <c r="O164" s="281"/>
      <c r="P164" s="75" t="str">
        <f>IF('Hitos de enfoque priorizado'!$B164=1,'Hitos de enfoque priorizado'!$F164,"")</f>
        <v/>
      </c>
      <c r="Q164" s="75" t="str">
        <f>IF('Hitos de enfoque priorizado'!$B164=2,'Hitos de enfoque priorizado'!$F164,"")</f>
        <v/>
      </c>
      <c r="R164" s="75" t="str">
        <f>IF('Hitos de enfoque priorizado'!$B164=3,'Hitos de enfoque priorizado'!$F164,"")</f>
        <v/>
      </c>
      <c r="S164" s="75" t="str">
        <f>IF('Hitos de enfoque priorizado'!$B164=4,'Hitos de enfoque priorizado'!$F164,"")</f>
        <v/>
      </c>
      <c r="T164" s="75" t="str">
        <f>IF('Hitos de enfoque priorizado'!$B164=5,'Hitos de enfoque priorizado'!$F164,"")</f>
        <v/>
      </c>
      <c r="U164" s="76" t="str">
        <f>IF('Hitos de enfoque priorizado'!$B164=6,'Hitos de enfoque priorizado'!$F164,"")</f>
        <v/>
      </c>
      <c r="V164" s="77" t="str">
        <f>IF(AND('Hitos de enfoque priorizado'!C164="Sí",'Hitos de enfoque priorizado'!F164=""),"CORRECT",IF('Hitos de enfoque priorizado'!C164="No","CORRECT",IF('Hitos de enfoque priorizado'!B164=1,"ERROR 1","N/C")))</f>
        <v>N/C</v>
      </c>
      <c r="W164" s="77" t="str">
        <f>IF(AND('Hitos de enfoque priorizado'!C164="Sí",'Hitos de enfoque priorizado'!F164=""),"CORRECT",IF('Hitos de enfoque priorizado'!C164="No","CORRECT",IF('Hitos de enfoque priorizado'!B164=2,"ERROR 1","N/C")))</f>
        <v>N/C</v>
      </c>
      <c r="X164" s="77" t="str">
        <f>IF(AND('Hitos de enfoque priorizado'!C164="Sí",'Hitos de enfoque priorizado'!F164=""),"CORRECT",IF('Hitos de enfoque priorizado'!C164="No","CORRECT",IF('Hitos de enfoque priorizado'!B164=3,"ERROR 1","N/C")))</f>
        <v>N/C</v>
      </c>
      <c r="Y164" s="77" t="str">
        <f>IF(AND('Hitos de enfoque priorizado'!C164="Sí",'Hitos de enfoque priorizado'!F164=""),"CORRECT",IF('Hitos de enfoque priorizado'!C164="No","CORRECT",IF('Hitos de enfoque priorizado'!B164=4,"ERROR 1","N/C")))</f>
        <v>N/C</v>
      </c>
      <c r="Z164" s="77" t="str">
        <f>IF(AND('Hitos de enfoque priorizado'!C164="Sí",'Hitos de enfoque priorizado'!F164=""),"CORRECT",IF('Hitos de enfoque priorizado'!C164="No","CORRECT",IF('Hitos de enfoque priorizado'!B164=5,"ERROR 1","N/C")))</f>
        <v>N/C</v>
      </c>
      <c r="AA164" s="77" t="str">
        <f>IF(AND('Hitos de enfoque priorizado'!C164="Sí",'Hitos de enfoque priorizado'!F164=""),"CORRECT",IF('Hitos de enfoque priorizado'!C164="No","CORRECT",IF('Hitos de enfoque priorizado'!B164=6,"ERROR 1","N/C")))</f>
        <v>N/C</v>
      </c>
      <c r="AB164" s="69" t="str">
        <f>IF(AND('Hitos de enfoque priorizado'!C164="No",'Hitos de enfoque priorizado'!F164=""),IF('Hitos de enfoque priorizado'!B164=1,"ERROR 2","N/C"),"CORRECT")</f>
        <v>CORRECT</v>
      </c>
      <c r="AC164" s="69" t="str">
        <f>IF(AND('Hitos de enfoque priorizado'!C164="No",'Hitos de enfoque priorizado'!F164=""),IF('Hitos de enfoque priorizado'!B164=2,"ERROR 2","N/C"),"CORRECT")</f>
        <v>CORRECT</v>
      </c>
      <c r="AD164" s="69" t="str">
        <f>IF(AND('Hitos de enfoque priorizado'!C164="No",'Hitos de enfoque priorizado'!F164=""),IF('Hitos de enfoque priorizado'!B164=3,"ERROR 2","N/C"),"CORRECT")</f>
        <v>CORRECT</v>
      </c>
      <c r="AE164" s="69" t="str">
        <f>IF(AND('Hitos de enfoque priorizado'!C164="No",'Hitos de enfoque priorizado'!F164=""),IF('Hitos de enfoque priorizado'!B164=4,"ERROR 2","N/C"),"CORRECT")</f>
        <v>CORRECT</v>
      </c>
      <c r="AF164" s="69" t="str">
        <f>IF(AND('Hitos de enfoque priorizado'!C164="No",'Hitos de enfoque priorizado'!F164=""),IF('Hitos de enfoque priorizado'!B164=5,"ERROR 2","N/C"),"CORRECT")</f>
        <v>CORRECT</v>
      </c>
      <c r="AG164" s="78" t="str">
        <f>IF(AND('Hitos de enfoque priorizado'!C164="No",'Hitos de enfoque priorizado'!F164=""),IF('Hitos de enfoque priorizado'!B164=6,"ERROR 2","N/C"),"CORRECT")</f>
        <v>CORRECT</v>
      </c>
    </row>
    <row r="165" spans="1:33">
      <c r="A165" s="85">
        <f>COUNTIFS('Hitos de enfoque priorizado'!B165,"1",'Hitos de enfoque priorizado'!C165,"Sí")</f>
        <v>0</v>
      </c>
      <c r="B165" s="90">
        <f>COUNTIFS('Hitos de enfoque priorizado'!B165,"2",'Hitos de enfoque priorizado'!C165,"Sí")</f>
        <v>0</v>
      </c>
      <c r="C165" s="86">
        <f>COUNTIFS('Hitos de enfoque priorizado'!B165,"3",'Hitos de enfoque priorizado'!C165,"Sí")</f>
        <v>0</v>
      </c>
      <c r="D165" s="87">
        <f>COUNTIFS('Hitos de enfoque priorizado'!B165,"4",'Hitos de enfoque priorizado'!C165,"Sí")</f>
        <v>0</v>
      </c>
      <c r="E165" s="88">
        <f>COUNTIFS('Hitos de enfoque priorizado'!B165,"5",'Hitos de enfoque priorizado'!C165,"Sí")</f>
        <v>0</v>
      </c>
      <c r="F165" s="89">
        <f>COUNTIFS('Hitos de enfoque priorizado'!B165,"6",'Hitos de enfoque priorizado'!C165,"Sí")</f>
        <v>0</v>
      </c>
      <c r="G165" s="276">
        <f t="shared" ref="G165:G196" si="8">SUM(A165:F165)</f>
        <v>0</v>
      </c>
      <c r="H165" s="172">
        <f>COUNTIFS('Hitos de enfoque priorizado'!B165,"1",'Hitos de enfoque priorizado'!C165,"N/C")</f>
        <v>0</v>
      </c>
      <c r="I165" s="172">
        <f>COUNTIFS('Hitos de enfoque priorizado'!B165,"2",'Hitos de enfoque priorizado'!C165,"N/C")</f>
        <v>0</v>
      </c>
      <c r="J165" s="172">
        <f>COUNTIFS('Hitos de enfoque priorizado'!B165,"3",'Hitos de enfoque priorizado'!C165,"N/C")</f>
        <v>0</v>
      </c>
      <c r="K165" s="172">
        <f>COUNTIFS('Hitos de enfoque priorizado'!B165,"4",'Hitos de enfoque priorizado'!C165,"N/C")</f>
        <v>0</v>
      </c>
      <c r="L165" s="172">
        <f>COUNTIFS('Hitos de enfoque priorizado'!B165,"5",'Hitos de enfoque priorizado'!C165,"N/C")</f>
        <v>0</v>
      </c>
      <c r="M165" s="172">
        <f>COUNTIFS('Hitos de enfoque priorizado'!B165,"6",'Hitos de enfoque priorizado'!C165,"N/C")</f>
        <v>0</v>
      </c>
      <c r="N165" s="262">
        <f t="shared" si="7"/>
        <v>0</v>
      </c>
      <c r="O165" s="281"/>
      <c r="P165" s="75">
        <f>IF('Hitos de enfoque priorizado'!$B165=1,'Hitos de enfoque priorizado'!$F165,"")</f>
        <v>0</v>
      </c>
      <c r="Q165" s="75" t="str">
        <f>IF('Hitos de enfoque priorizado'!$B165=2,'Hitos de enfoque priorizado'!$F165,"")</f>
        <v/>
      </c>
      <c r="R165" s="75" t="str">
        <f>IF('Hitos de enfoque priorizado'!$B165=3,'Hitos de enfoque priorizado'!$F165,"")</f>
        <v/>
      </c>
      <c r="S165" s="75" t="str">
        <f>IF('Hitos de enfoque priorizado'!$B165=4,'Hitos de enfoque priorizado'!$F165,"")</f>
        <v/>
      </c>
      <c r="T165" s="75" t="str">
        <f>IF('Hitos de enfoque priorizado'!$B165=5,'Hitos de enfoque priorizado'!$F165,"")</f>
        <v/>
      </c>
      <c r="U165" s="76" t="str">
        <f>IF('Hitos de enfoque priorizado'!$B165=6,'Hitos de enfoque priorizado'!$F165,"")</f>
        <v/>
      </c>
      <c r="V165" s="77" t="str">
        <f>IF(AND('Hitos de enfoque priorizado'!C165="Sí",'Hitos de enfoque priorizado'!F165=""),"CORRECT",IF('Hitos de enfoque priorizado'!C165="No","CORRECT",IF('Hitos de enfoque priorizado'!B165=1,"ERROR 1","N/C")))</f>
        <v>ERROR 1</v>
      </c>
      <c r="W165" s="77" t="str">
        <f>IF(AND('Hitos de enfoque priorizado'!C165="Sí",'Hitos de enfoque priorizado'!F165=""),"CORRECT",IF('Hitos de enfoque priorizado'!C165="No","CORRECT",IF('Hitos de enfoque priorizado'!B165=2,"ERROR 1","N/C")))</f>
        <v>N/C</v>
      </c>
      <c r="X165" s="77" t="str">
        <f>IF(AND('Hitos de enfoque priorizado'!C165="Sí",'Hitos de enfoque priorizado'!F165=""),"CORRECT",IF('Hitos de enfoque priorizado'!C165="No","CORRECT",IF('Hitos de enfoque priorizado'!B165=3,"ERROR 1","N/C")))</f>
        <v>N/C</v>
      </c>
      <c r="Y165" s="77" t="str">
        <f>IF(AND('Hitos de enfoque priorizado'!C165="Sí",'Hitos de enfoque priorizado'!F165=""),"CORRECT",IF('Hitos de enfoque priorizado'!C165="No","CORRECT",IF('Hitos de enfoque priorizado'!B165=4,"ERROR 1","N/C")))</f>
        <v>N/C</v>
      </c>
      <c r="Z165" s="77" t="str">
        <f>IF(AND('Hitos de enfoque priorizado'!C165="Sí",'Hitos de enfoque priorizado'!F165=""),"CORRECT",IF('Hitos de enfoque priorizado'!C165="No","CORRECT",IF('Hitos de enfoque priorizado'!B165=5,"ERROR 1","N/C")))</f>
        <v>N/C</v>
      </c>
      <c r="AA165" s="77" t="str">
        <f>IF(AND('Hitos de enfoque priorizado'!C165="Sí",'Hitos de enfoque priorizado'!F165=""),"CORRECT",IF('Hitos de enfoque priorizado'!C165="No","CORRECT",IF('Hitos de enfoque priorizado'!B165=6,"ERROR 1","N/C")))</f>
        <v>N/C</v>
      </c>
      <c r="AB165" s="69" t="str">
        <f>IF(AND('Hitos de enfoque priorizado'!C165="No",'Hitos de enfoque priorizado'!F165=""),IF('Hitos de enfoque priorizado'!B165=1,"ERROR 2","N/C"),"CORRECT")</f>
        <v>CORRECT</v>
      </c>
      <c r="AC165" s="69" t="str">
        <f>IF(AND('Hitos de enfoque priorizado'!C165="No",'Hitos de enfoque priorizado'!F165=""),IF('Hitos de enfoque priorizado'!B165=2,"ERROR 2","N/C"),"CORRECT")</f>
        <v>CORRECT</v>
      </c>
      <c r="AD165" s="69" t="str">
        <f>IF(AND('Hitos de enfoque priorizado'!C165="No",'Hitos de enfoque priorizado'!F165=""),IF('Hitos de enfoque priorizado'!B165=3,"ERROR 2","N/C"),"CORRECT")</f>
        <v>CORRECT</v>
      </c>
      <c r="AE165" s="69" t="str">
        <f>IF(AND('Hitos de enfoque priorizado'!C165="No",'Hitos de enfoque priorizado'!F165=""),IF('Hitos de enfoque priorizado'!B165=4,"ERROR 2","N/C"),"CORRECT")</f>
        <v>CORRECT</v>
      </c>
      <c r="AF165" s="69" t="str">
        <f>IF(AND('Hitos de enfoque priorizado'!C165="No",'Hitos de enfoque priorizado'!F165=""),IF('Hitos de enfoque priorizado'!B165=5,"ERROR 2","N/C"),"CORRECT")</f>
        <v>CORRECT</v>
      </c>
      <c r="AG165" s="78" t="str">
        <f>IF(AND('Hitos de enfoque priorizado'!C165="No",'Hitos de enfoque priorizado'!F165=""),IF('Hitos de enfoque priorizado'!B165=6,"ERROR 2","N/C"),"CORRECT")</f>
        <v>CORRECT</v>
      </c>
    </row>
    <row r="166" spans="1:33">
      <c r="A166" s="85">
        <f>COUNTIFS('Hitos de enfoque priorizado'!B166,"1",'Hitos de enfoque priorizado'!C166,"Sí")</f>
        <v>0</v>
      </c>
      <c r="B166" s="90">
        <f>COUNTIFS('Hitos de enfoque priorizado'!B166,"2",'Hitos de enfoque priorizado'!C166,"Sí")</f>
        <v>0</v>
      </c>
      <c r="C166" s="86">
        <f>COUNTIFS('Hitos de enfoque priorizado'!B166,"3",'Hitos de enfoque priorizado'!C166,"Sí")</f>
        <v>0</v>
      </c>
      <c r="D166" s="87">
        <f>COUNTIFS('Hitos de enfoque priorizado'!B166,"4",'Hitos de enfoque priorizado'!C166,"Sí")</f>
        <v>0</v>
      </c>
      <c r="E166" s="88">
        <f>COUNTIFS('Hitos de enfoque priorizado'!B166,"5",'Hitos de enfoque priorizado'!C166,"Sí")</f>
        <v>0</v>
      </c>
      <c r="F166" s="89">
        <f>COUNTIFS('Hitos de enfoque priorizado'!B166,"6",'Hitos de enfoque priorizado'!C166,"Sí")</f>
        <v>0</v>
      </c>
      <c r="G166" s="276">
        <f t="shared" si="8"/>
        <v>0</v>
      </c>
      <c r="H166" s="172">
        <f>COUNTIFS('Hitos de enfoque priorizado'!B166,"1",'Hitos de enfoque priorizado'!C166,"N/C")</f>
        <v>0</v>
      </c>
      <c r="I166" s="172">
        <f>COUNTIFS('Hitos de enfoque priorizado'!B166,"2",'Hitos de enfoque priorizado'!C166,"N/C")</f>
        <v>0</v>
      </c>
      <c r="J166" s="172">
        <f>COUNTIFS('Hitos de enfoque priorizado'!B166,"3",'Hitos de enfoque priorizado'!C166,"N/C")</f>
        <v>0</v>
      </c>
      <c r="K166" s="172">
        <f>COUNTIFS('Hitos de enfoque priorizado'!B166,"4",'Hitos de enfoque priorizado'!C166,"N/C")</f>
        <v>0</v>
      </c>
      <c r="L166" s="172">
        <f>COUNTIFS('Hitos de enfoque priorizado'!B166,"5",'Hitos de enfoque priorizado'!C166,"N/C")</f>
        <v>0</v>
      </c>
      <c r="M166" s="172">
        <f>COUNTIFS('Hitos de enfoque priorizado'!B166,"6",'Hitos de enfoque priorizado'!C166,"N/C")</f>
        <v>0</v>
      </c>
      <c r="N166" s="262">
        <f t="shared" si="7"/>
        <v>0</v>
      </c>
      <c r="O166" s="281"/>
      <c r="P166" s="75">
        <f>IF('Hitos de enfoque priorizado'!$B166=1,'Hitos de enfoque priorizado'!$F166,"")</f>
        <v>0</v>
      </c>
      <c r="Q166" s="75" t="str">
        <f>IF('Hitos de enfoque priorizado'!$B166=2,'Hitos de enfoque priorizado'!$F166,"")</f>
        <v/>
      </c>
      <c r="R166" s="75" t="str">
        <f>IF('Hitos de enfoque priorizado'!$B166=3,'Hitos de enfoque priorizado'!$F166,"")</f>
        <v/>
      </c>
      <c r="S166" s="75" t="str">
        <f>IF('Hitos de enfoque priorizado'!$B166=4,'Hitos de enfoque priorizado'!$F166,"")</f>
        <v/>
      </c>
      <c r="T166" s="75" t="str">
        <f>IF('Hitos de enfoque priorizado'!$B166=5,'Hitos de enfoque priorizado'!$F166,"")</f>
        <v/>
      </c>
      <c r="U166" s="76" t="str">
        <f>IF('Hitos de enfoque priorizado'!$B166=6,'Hitos de enfoque priorizado'!$F166,"")</f>
        <v/>
      </c>
      <c r="V166" s="77" t="str">
        <f>IF(AND('Hitos de enfoque priorizado'!C166="Sí",'Hitos de enfoque priorizado'!F166=""),"CORRECT",IF('Hitos de enfoque priorizado'!C166="No","CORRECT",IF('Hitos de enfoque priorizado'!B166=1,"ERROR 1","N/C")))</f>
        <v>ERROR 1</v>
      </c>
      <c r="W166" s="77" t="str">
        <f>IF(AND('Hitos de enfoque priorizado'!C166="Sí",'Hitos de enfoque priorizado'!F166=""),"CORRECT",IF('Hitos de enfoque priorizado'!C166="No","CORRECT",IF('Hitos de enfoque priorizado'!B166=2,"ERROR 1","N/C")))</f>
        <v>N/C</v>
      </c>
      <c r="X166" s="77" t="str">
        <f>IF(AND('Hitos de enfoque priorizado'!C166="Sí",'Hitos de enfoque priorizado'!F166=""),"CORRECT",IF('Hitos de enfoque priorizado'!C166="No","CORRECT",IF('Hitos de enfoque priorizado'!B166=3,"ERROR 1","N/C")))</f>
        <v>N/C</v>
      </c>
      <c r="Y166" s="77" t="str">
        <f>IF(AND('Hitos de enfoque priorizado'!C166="Sí",'Hitos de enfoque priorizado'!F166=""),"CORRECT",IF('Hitos de enfoque priorizado'!C166="No","CORRECT",IF('Hitos de enfoque priorizado'!B166=4,"ERROR 1","N/C")))</f>
        <v>N/C</v>
      </c>
      <c r="Z166" s="77" t="str">
        <f>IF(AND('Hitos de enfoque priorizado'!C166="Sí",'Hitos de enfoque priorizado'!F166=""),"CORRECT",IF('Hitos de enfoque priorizado'!C166="No","CORRECT",IF('Hitos de enfoque priorizado'!B166=5,"ERROR 1","N/C")))</f>
        <v>N/C</v>
      </c>
      <c r="AA166" s="77" t="str">
        <f>IF(AND('Hitos de enfoque priorizado'!C166="Sí",'Hitos de enfoque priorizado'!F166=""),"CORRECT",IF('Hitos de enfoque priorizado'!C166="No","CORRECT",IF('Hitos de enfoque priorizado'!B166=6,"ERROR 1","N/C")))</f>
        <v>N/C</v>
      </c>
      <c r="AB166" s="69" t="str">
        <f>IF(AND('Hitos de enfoque priorizado'!C166="No",'Hitos de enfoque priorizado'!F166=""),IF('Hitos de enfoque priorizado'!B166=1,"ERROR 2","N/C"),"CORRECT")</f>
        <v>CORRECT</v>
      </c>
      <c r="AC166" s="69" t="str">
        <f>IF(AND('Hitos de enfoque priorizado'!C166="No",'Hitos de enfoque priorizado'!F166=""),IF('Hitos de enfoque priorizado'!B166=2,"ERROR 2","N/C"),"CORRECT")</f>
        <v>CORRECT</v>
      </c>
      <c r="AD166" s="69" t="str">
        <f>IF(AND('Hitos de enfoque priorizado'!C166="No",'Hitos de enfoque priorizado'!F166=""),IF('Hitos de enfoque priorizado'!B166=3,"ERROR 2","N/C"),"CORRECT")</f>
        <v>CORRECT</v>
      </c>
      <c r="AE166" s="69" t="str">
        <f>IF(AND('Hitos de enfoque priorizado'!C166="No",'Hitos de enfoque priorizado'!F166=""),IF('Hitos de enfoque priorizado'!B166=4,"ERROR 2","N/C"),"CORRECT")</f>
        <v>CORRECT</v>
      </c>
      <c r="AF166" s="69" t="str">
        <f>IF(AND('Hitos de enfoque priorizado'!C166="No",'Hitos de enfoque priorizado'!F166=""),IF('Hitos de enfoque priorizado'!B166=5,"ERROR 2","N/C"),"CORRECT")</f>
        <v>CORRECT</v>
      </c>
      <c r="AG166" s="78" t="str">
        <f>IF(AND('Hitos de enfoque priorizado'!C166="No",'Hitos de enfoque priorizado'!F166=""),IF('Hitos de enfoque priorizado'!B166=6,"ERROR 2","N/C"),"CORRECT")</f>
        <v>CORRECT</v>
      </c>
    </row>
    <row r="167" spans="1:33">
      <c r="A167" s="85">
        <f>COUNTIFS('Hitos de enfoque priorizado'!B167,"1",'Hitos de enfoque priorizado'!C167,"Sí")</f>
        <v>0</v>
      </c>
      <c r="B167" s="90">
        <f>COUNTIFS('Hitos de enfoque priorizado'!B167,"2",'Hitos de enfoque priorizado'!C167,"Sí")</f>
        <v>0</v>
      </c>
      <c r="C167" s="86">
        <f>COUNTIFS('Hitos de enfoque priorizado'!B167,"3",'Hitos de enfoque priorizado'!C167,"Sí")</f>
        <v>0</v>
      </c>
      <c r="D167" s="87">
        <f>COUNTIFS('Hitos de enfoque priorizado'!B167,"4",'Hitos de enfoque priorizado'!C167,"Sí")</f>
        <v>0</v>
      </c>
      <c r="E167" s="88">
        <f>COUNTIFS('Hitos de enfoque priorizado'!B167,"5",'Hitos de enfoque priorizado'!C167,"Sí")</f>
        <v>0</v>
      </c>
      <c r="F167" s="89">
        <f>COUNTIFS('Hitos de enfoque priorizado'!B167,"6",'Hitos de enfoque priorizado'!C167,"Sí")</f>
        <v>0</v>
      </c>
      <c r="G167" s="276">
        <f t="shared" si="8"/>
        <v>0</v>
      </c>
      <c r="H167" s="172">
        <f>COUNTIFS('Hitos de enfoque priorizado'!B167,"1",'Hitos de enfoque priorizado'!C167,"N/C")</f>
        <v>0</v>
      </c>
      <c r="I167" s="172">
        <f>COUNTIFS('Hitos de enfoque priorizado'!B167,"2",'Hitos de enfoque priorizado'!C167,"N/C")</f>
        <v>0</v>
      </c>
      <c r="J167" s="172">
        <f>COUNTIFS('Hitos de enfoque priorizado'!B167,"3",'Hitos de enfoque priorizado'!C167,"N/C")</f>
        <v>0</v>
      </c>
      <c r="K167" s="172">
        <f>COUNTIFS('Hitos de enfoque priorizado'!B167,"4",'Hitos de enfoque priorizado'!C167,"N/C")</f>
        <v>0</v>
      </c>
      <c r="L167" s="172">
        <f>COUNTIFS('Hitos de enfoque priorizado'!B167,"5",'Hitos de enfoque priorizado'!C167,"N/C")</f>
        <v>0</v>
      </c>
      <c r="M167" s="172">
        <f>COUNTIFS('Hitos de enfoque priorizado'!B167,"6",'Hitos de enfoque priorizado'!C167,"N/C")</f>
        <v>0</v>
      </c>
      <c r="N167" s="262">
        <f t="shared" si="7"/>
        <v>0</v>
      </c>
      <c r="O167" s="281"/>
      <c r="P167" s="75" t="str">
        <f>IF('Hitos de enfoque priorizado'!$B167=1,'Hitos de enfoque priorizado'!$F167,"")</f>
        <v/>
      </c>
      <c r="Q167" s="75" t="str">
        <f>IF('Hitos de enfoque priorizado'!$B167=2,'Hitos de enfoque priorizado'!$F167,"")</f>
        <v/>
      </c>
      <c r="R167" s="75" t="str">
        <f>IF('Hitos de enfoque priorizado'!$B167=3,'Hitos de enfoque priorizado'!$F167,"")</f>
        <v/>
      </c>
      <c r="S167" s="75" t="str">
        <f>IF('Hitos de enfoque priorizado'!$B167=4,'Hitos de enfoque priorizado'!$F167,"")</f>
        <v/>
      </c>
      <c r="T167" s="75" t="str">
        <f>IF('Hitos de enfoque priorizado'!$B167=5,'Hitos de enfoque priorizado'!$F167,"")</f>
        <v/>
      </c>
      <c r="U167" s="76" t="str">
        <f>IF('Hitos de enfoque priorizado'!$B167=6,'Hitos de enfoque priorizado'!$F167,"")</f>
        <v/>
      </c>
      <c r="V167" s="77" t="str">
        <f>IF(AND('Hitos de enfoque priorizado'!C167="Sí",'Hitos de enfoque priorizado'!F167=""),"CORRECT",IF('Hitos de enfoque priorizado'!C167="No","CORRECT",IF('Hitos de enfoque priorizado'!B167=1,"ERROR 1","N/C")))</f>
        <v>N/C</v>
      </c>
      <c r="W167" s="77" t="str">
        <f>IF(AND('Hitos de enfoque priorizado'!C167="Sí",'Hitos de enfoque priorizado'!F167=""),"CORRECT",IF('Hitos de enfoque priorizado'!C167="No","CORRECT",IF('Hitos de enfoque priorizado'!B167=2,"ERROR 1","N/C")))</f>
        <v>N/C</v>
      </c>
      <c r="X167" s="77" t="str">
        <f>IF(AND('Hitos de enfoque priorizado'!C167="Sí",'Hitos de enfoque priorizado'!F167=""),"CORRECT",IF('Hitos de enfoque priorizado'!C167="No","CORRECT",IF('Hitos de enfoque priorizado'!B167=3,"ERROR 1","N/C")))</f>
        <v>N/C</v>
      </c>
      <c r="Y167" s="77" t="str">
        <f>IF(AND('Hitos de enfoque priorizado'!C167="Sí",'Hitos de enfoque priorizado'!F167=""),"CORRECT",IF('Hitos de enfoque priorizado'!C167="No","CORRECT",IF('Hitos de enfoque priorizado'!B167=4,"ERROR 1","N/C")))</f>
        <v>N/C</v>
      </c>
      <c r="Z167" s="77" t="str">
        <f>IF(AND('Hitos de enfoque priorizado'!C167="Sí",'Hitos de enfoque priorizado'!F167=""),"CORRECT",IF('Hitos de enfoque priorizado'!C167="No","CORRECT",IF('Hitos de enfoque priorizado'!B167=5,"ERROR 1","N/C")))</f>
        <v>N/C</v>
      </c>
      <c r="AA167" s="77" t="str">
        <f>IF(AND('Hitos de enfoque priorizado'!C167="Sí",'Hitos de enfoque priorizado'!F167=""),"CORRECT",IF('Hitos de enfoque priorizado'!C167="No","CORRECT",IF('Hitos de enfoque priorizado'!B167=6,"ERROR 1","N/C")))</f>
        <v>N/C</v>
      </c>
      <c r="AB167" s="69" t="str">
        <f>IF(AND('Hitos de enfoque priorizado'!C167="No",'Hitos de enfoque priorizado'!F167=""),IF('Hitos de enfoque priorizado'!B167=1,"ERROR 2","N/C"),"CORRECT")</f>
        <v>CORRECT</v>
      </c>
      <c r="AC167" s="69" t="str">
        <f>IF(AND('Hitos de enfoque priorizado'!C167="No",'Hitos de enfoque priorizado'!F167=""),IF('Hitos de enfoque priorizado'!B167=2,"ERROR 2","N/C"),"CORRECT")</f>
        <v>CORRECT</v>
      </c>
      <c r="AD167" s="69" t="str">
        <f>IF(AND('Hitos de enfoque priorizado'!C167="No",'Hitos de enfoque priorizado'!F167=""),IF('Hitos de enfoque priorizado'!B167=3,"ERROR 2","N/C"),"CORRECT")</f>
        <v>CORRECT</v>
      </c>
      <c r="AE167" s="69" t="str">
        <f>IF(AND('Hitos de enfoque priorizado'!C167="No",'Hitos de enfoque priorizado'!F167=""),IF('Hitos de enfoque priorizado'!B167=4,"ERROR 2","N/C"),"CORRECT")</f>
        <v>CORRECT</v>
      </c>
      <c r="AF167" s="69" t="str">
        <f>IF(AND('Hitos de enfoque priorizado'!C167="No",'Hitos de enfoque priorizado'!F167=""),IF('Hitos de enfoque priorizado'!B167=5,"ERROR 2","N/C"),"CORRECT")</f>
        <v>CORRECT</v>
      </c>
      <c r="AG167" s="78" t="str">
        <f>IF(AND('Hitos de enfoque priorizado'!C167="No",'Hitos de enfoque priorizado'!F167=""),IF('Hitos de enfoque priorizado'!B167=6,"ERROR 2","N/C"),"CORRECT")</f>
        <v>CORRECT</v>
      </c>
    </row>
    <row r="168" spans="1:33">
      <c r="A168" s="85">
        <f>COUNTIFS('Hitos de enfoque priorizado'!B168,"1",'Hitos de enfoque priorizado'!C168,"Sí")</f>
        <v>0</v>
      </c>
      <c r="B168" s="90">
        <f>COUNTIFS('Hitos de enfoque priorizado'!B168,"2",'Hitos de enfoque priorizado'!C168,"Sí")</f>
        <v>0</v>
      </c>
      <c r="C168" s="86">
        <f>COUNTIFS('Hitos de enfoque priorizado'!B168,"3",'Hitos de enfoque priorizado'!C168,"Sí")</f>
        <v>0</v>
      </c>
      <c r="D168" s="87">
        <f>COUNTIFS('Hitos de enfoque priorizado'!B168,"4",'Hitos de enfoque priorizado'!C168,"Sí")</f>
        <v>0</v>
      </c>
      <c r="E168" s="88">
        <f>COUNTIFS('Hitos de enfoque priorizado'!B168,"5",'Hitos de enfoque priorizado'!C168,"Sí")</f>
        <v>0</v>
      </c>
      <c r="F168" s="89">
        <f>COUNTIFS('Hitos de enfoque priorizado'!B168,"6",'Hitos de enfoque priorizado'!C168,"Sí")</f>
        <v>0</v>
      </c>
      <c r="G168" s="276">
        <f t="shared" si="8"/>
        <v>0</v>
      </c>
      <c r="H168" s="172">
        <f>COUNTIFS('Hitos de enfoque priorizado'!B168,"1",'Hitos de enfoque priorizado'!C168,"N/C")</f>
        <v>0</v>
      </c>
      <c r="I168" s="172">
        <f>COUNTIFS('Hitos de enfoque priorizado'!B168,"2",'Hitos de enfoque priorizado'!C168,"N/C")</f>
        <v>0</v>
      </c>
      <c r="J168" s="172">
        <f>COUNTIFS('Hitos de enfoque priorizado'!B168,"3",'Hitos de enfoque priorizado'!C168,"N/C")</f>
        <v>0</v>
      </c>
      <c r="K168" s="172">
        <f>COUNTIFS('Hitos de enfoque priorizado'!B168,"4",'Hitos de enfoque priorizado'!C168,"N/C")</f>
        <v>0</v>
      </c>
      <c r="L168" s="172">
        <f>COUNTIFS('Hitos de enfoque priorizado'!B168,"5",'Hitos de enfoque priorizado'!C168,"N/C")</f>
        <v>0</v>
      </c>
      <c r="M168" s="172">
        <f>COUNTIFS('Hitos de enfoque priorizado'!B168,"6",'Hitos de enfoque priorizado'!C168,"N/C")</f>
        <v>0</v>
      </c>
      <c r="N168" s="262">
        <f t="shared" si="7"/>
        <v>0</v>
      </c>
      <c r="O168" s="281"/>
      <c r="P168" s="75" t="str">
        <f>IF('Hitos de enfoque priorizado'!$B168=1,'Hitos de enfoque priorizado'!$F168,"")</f>
        <v/>
      </c>
      <c r="Q168" s="75">
        <f>IF('Hitos de enfoque priorizado'!$B168=2,'Hitos de enfoque priorizado'!$F168,"")</f>
        <v>0</v>
      </c>
      <c r="R168" s="75" t="str">
        <f>IF('Hitos de enfoque priorizado'!$B168=3,'Hitos de enfoque priorizado'!$F168,"")</f>
        <v/>
      </c>
      <c r="S168" s="75" t="str">
        <f>IF('Hitos de enfoque priorizado'!$B168=4,'Hitos de enfoque priorizado'!$F168,"")</f>
        <v/>
      </c>
      <c r="T168" s="75" t="str">
        <f>IF('Hitos de enfoque priorizado'!$B168=5,'Hitos de enfoque priorizado'!$F168,"")</f>
        <v/>
      </c>
      <c r="U168" s="76" t="str">
        <f>IF('Hitos de enfoque priorizado'!$B168=6,'Hitos de enfoque priorizado'!$F168,"")</f>
        <v/>
      </c>
      <c r="V168" s="77" t="str">
        <f>IF(AND('Hitos de enfoque priorizado'!C168="Sí",'Hitos de enfoque priorizado'!F168=""),"CORRECT",IF('Hitos de enfoque priorizado'!C168="No","CORRECT",IF('Hitos de enfoque priorizado'!B168=1,"ERROR 1","N/C")))</f>
        <v>N/C</v>
      </c>
      <c r="W168" s="77" t="str">
        <f>IF(AND('Hitos de enfoque priorizado'!C168="Sí",'Hitos de enfoque priorizado'!F168=""),"CORRECT",IF('Hitos de enfoque priorizado'!C168="No","CORRECT",IF('Hitos de enfoque priorizado'!B168=2,"ERROR 1","N/C")))</f>
        <v>ERROR 1</v>
      </c>
      <c r="X168" s="77" t="str">
        <f>IF(AND('Hitos de enfoque priorizado'!C168="Sí",'Hitos de enfoque priorizado'!F168=""),"CORRECT",IF('Hitos de enfoque priorizado'!C168="No","CORRECT",IF('Hitos de enfoque priorizado'!B168=3,"ERROR 1","N/C")))</f>
        <v>N/C</v>
      </c>
      <c r="Y168" s="77" t="str">
        <f>IF(AND('Hitos de enfoque priorizado'!C168="Sí",'Hitos de enfoque priorizado'!F168=""),"CORRECT",IF('Hitos de enfoque priorizado'!C168="No","CORRECT",IF('Hitos de enfoque priorizado'!B168=4,"ERROR 1","N/C")))</f>
        <v>N/C</v>
      </c>
      <c r="Z168" s="77" t="str">
        <f>IF(AND('Hitos de enfoque priorizado'!C168="Sí",'Hitos de enfoque priorizado'!F168=""),"CORRECT",IF('Hitos de enfoque priorizado'!C168="No","CORRECT",IF('Hitos de enfoque priorizado'!B168=5,"ERROR 1","N/C")))</f>
        <v>N/C</v>
      </c>
      <c r="AA168" s="77" t="str">
        <f>IF(AND('Hitos de enfoque priorizado'!C168="Sí",'Hitos de enfoque priorizado'!F168=""),"CORRECT",IF('Hitos de enfoque priorizado'!C168="No","CORRECT",IF('Hitos de enfoque priorizado'!B168=6,"ERROR 1","N/C")))</f>
        <v>N/C</v>
      </c>
      <c r="AB168" s="69" t="str">
        <f>IF(AND('Hitos de enfoque priorizado'!C168="No",'Hitos de enfoque priorizado'!F168=""),IF('Hitos de enfoque priorizado'!B168=1,"ERROR 2","N/C"),"CORRECT")</f>
        <v>CORRECT</v>
      </c>
      <c r="AC168" s="69" t="str">
        <f>IF(AND('Hitos de enfoque priorizado'!C168="No",'Hitos de enfoque priorizado'!F168=""),IF('Hitos de enfoque priorizado'!B168=2,"ERROR 2","N/C"),"CORRECT")</f>
        <v>CORRECT</v>
      </c>
      <c r="AD168" s="69" t="str">
        <f>IF(AND('Hitos de enfoque priorizado'!C168="No",'Hitos de enfoque priorizado'!F168=""),IF('Hitos de enfoque priorizado'!B168=3,"ERROR 2","N/C"),"CORRECT")</f>
        <v>CORRECT</v>
      </c>
      <c r="AE168" s="69" t="str">
        <f>IF(AND('Hitos de enfoque priorizado'!C168="No",'Hitos de enfoque priorizado'!F168=""),IF('Hitos de enfoque priorizado'!B168=4,"ERROR 2","N/C"),"CORRECT")</f>
        <v>CORRECT</v>
      </c>
      <c r="AF168" s="69" t="str">
        <f>IF(AND('Hitos de enfoque priorizado'!C168="No",'Hitos de enfoque priorizado'!F168=""),IF('Hitos de enfoque priorizado'!B168=5,"ERROR 2","N/C"),"CORRECT")</f>
        <v>CORRECT</v>
      </c>
      <c r="AG168" s="78" t="str">
        <f>IF(AND('Hitos de enfoque priorizado'!C168="No",'Hitos de enfoque priorizado'!F168=""),IF('Hitos de enfoque priorizado'!B168=6,"ERROR 2","N/C"),"CORRECT")</f>
        <v>CORRECT</v>
      </c>
    </row>
    <row r="169" spans="1:33">
      <c r="A169" s="85">
        <f>COUNTIFS('Hitos de enfoque priorizado'!B169,"1",'Hitos de enfoque priorizado'!C169,"Sí")</f>
        <v>0</v>
      </c>
      <c r="B169" s="90">
        <f>COUNTIFS('Hitos de enfoque priorizado'!B169,"2",'Hitos de enfoque priorizado'!C169,"Sí")</f>
        <v>0</v>
      </c>
      <c r="C169" s="86">
        <f>COUNTIFS('Hitos de enfoque priorizado'!B169,"3",'Hitos de enfoque priorizado'!C169,"Sí")</f>
        <v>0</v>
      </c>
      <c r="D169" s="87">
        <f>COUNTIFS('Hitos de enfoque priorizado'!B169,"4",'Hitos de enfoque priorizado'!C169,"Sí")</f>
        <v>0</v>
      </c>
      <c r="E169" s="88">
        <f>COUNTIFS('Hitos de enfoque priorizado'!B169,"5",'Hitos de enfoque priorizado'!C169,"Sí")</f>
        <v>0</v>
      </c>
      <c r="F169" s="89">
        <f>COUNTIFS('Hitos de enfoque priorizado'!B169,"6",'Hitos de enfoque priorizado'!C169,"Sí")</f>
        <v>0</v>
      </c>
      <c r="G169" s="276">
        <f t="shared" si="8"/>
        <v>0</v>
      </c>
      <c r="H169" s="172">
        <f>COUNTIFS('Hitos de enfoque priorizado'!B169,"1",'Hitos de enfoque priorizado'!C169,"N/C")</f>
        <v>0</v>
      </c>
      <c r="I169" s="172">
        <f>COUNTIFS('Hitos de enfoque priorizado'!B169,"2",'Hitos de enfoque priorizado'!C169,"N/C")</f>
        <v>0</v>
      </c>
      <c r="J169" s="172">
        <f>COUNTIFS('Hitos de enfoque priorizado'!B169,"3",'Hitos de enfoque priorizado'!C169,"N/C")</f>
        <v>0</v>
      </c>
      <c r="K169" s="172">
        <f>COUNTIFS('Hitos de enfoque priorizado'!B169,"4",'Hitos de enfoque priorizado'!C169,"N/C")</f>
        <v>0</v>
      </c>
      <c r="L169" s="172">
        <f>COUNTIFS('Hitos de enfoque priorizado'!B169,"5",'Hitos de enfoque priorizado'!C169,"N/C")</f>
        <v>0</v>
      </c>
      <c r="M169" s="172">
        <f>COUNTIFS('Hitos de enfoque priorizado'!B169,"6",'Hitos de enfoque priorizado'!C169,"N/C")</f>
        <v>0</v>
      </c>
      <c r="N169" s="262">
        <f t="shared" si="7"/>
        <v>0</v>
      </c>
      <c r="O169" s="281"/>
      <c r="P169" s="75" t="str">
        <f>IF('Hitos de enfoque priorizado'!$B169=1,'Hitos de enfoque priorizado'!$F169,"")</f>
        <v/>
      </c>
      <c r="Q169" s="75">
        <f>IF('Hitos de enfoque priorizado'!$B169=2,'Hitos de enfoque priorizado'!$F169,"")</f>
        <v>0</v>
      </c>
      <c r="R169" s="75" t="str">
        <f>IF('Hitos de enfoque priorizado'!$B169=3,'Hitos de enfoque priorizado'!$F169,"")</f>
        <v/>
      </c>
      <c r="S169" s="75" t="str">
        <f>IF('Hitos de enfoque priorizado'!$B169=4,'Hitos de enfoque priorizado'!$F169,"")</f>
        <v/>
      </c>
      <c r="T169" s="75" t="str">
        <f>IF('Hitos de enfoque priorizado'!$B169=5,'Hitos de enfoque priorizado'!$F169,"")</f>
        <v/>
      </c>
      <c r="U169" s="76" t="str">
        <f>IF('Hitos de enfoque priorizado'!$B169=6,'Hitos de enfoque priorizado'!$F169,"")</f>
        <v/>
      </c>
      <c r="V169" s="77" t="str">
        <f>IF(AND('Hitos de enfoque priorizado'!C169="Sí",'Hitos de enfoque priorizado'!F169=""),"CORRECT",IF('Hitos de enfoque priorizado'!C169="No","CORRECT",IF('Hitos de enfoque priorizado'!B169=1,"ERROR 1","N/C")))</f>
        <v>N/C</v>
      </c>
      <c r="W169" s="77" t="str">
        <f>IF(AND('Hitos de enfoque priorizado'!C169="Sí",'Hitos de enfoque priorizado'!F169=""),"CORRECT",IF('Hitos de enfoque priorizado'!C169="No","CORRECT",IF('Hitos de enfoque priorizado'!B169=2,"ERROR 1","N/C")))</f>
        <v>ERROR 1</v>
      </c>
      <c r="X169" s="77" t="str">
        <f>IF(AND('Hitos de enfoque priorizado'!C169="Sí",'Hitos de enfoque priorizado'!F169=""),"CORRECT",IF('Hitos de enfoque priorizado'!C169="No","CORRECT",IF('Hitos de enfoque priorizado'!B169=3,"ERROR 1","N/C")))</f>
        <v>N/C</v>
      </c>
      <c r="Y169" s="77" t="str">
        <f>IF(AND('Hitos de enfoque priorizado'!C169="Sí",'Hitos de enfoque priorizado'!F169=""),"CORRECT",IF('Hitos de enfoque priorizado'!C169="No","CORRECT",IF('Hitos de enfoque priorizado'!B169=4,"ERROR 1","N/C")))</f>
        <v>N/C</v>
      </c>
      <c r="Z169" s="77" t="str">
        <f>IF(AND('Hitos de enfoque priorizado'!C169="Sí",'Hitos de enfoque priorizado'!F169=""),"CORRECT",IF('Hitos de enfoque priorizado'!C169="No","CORRECT",IF('Hitos de enfoque priorizado'!B169=5,"ERROR 1","N/C")))</f>
        <v>N/C</v>
      </c>
      <c r="AA169" s="77" t="str">
        <f>IF(AND('Hitos de enfoque priorizado'!C169="Sí",'Hitos de enfoque priorizado'!F169=""),"CORRECT",IF('Hitos de enfoque priorizado'!C169="No","CORRECT",IF('Hitos de enfoque priorizado'!B169=6,"ERROR 1","N/C")))</f>
        <v>N/C</v>
      </c>
      <c r="AB169" s="69" t="str">
        <f>IF(AND('Hitos de enfoque priorizado'!C169="No",'Hitos de enfoque priorizado'!F169=""),IF('Hitos de enfoque priorizado'!B169=1,"ERROR 2","N/C"),"CORRECT")</f>
        <v>CORRECT</v>
      </c>
      <c r="AC169" s="69" t="str">
        <f>IF(AND('Hitos de enfoque priorizado'!C169="No",'Hitos de enfoque priorizado'!F169=""),IF('Hitos de enfoque priorizado'!B169=2,"ERROR 2","N/C"),"CORRECT")</f>
        <v>CORRECT</v>
      </c>
      <c r="AD169" s="69" t="str">
        <f>IF(AND('Hitos de enfoque priorizado'!C169="No",'Hitos de enfoque priorizado'!F169=""),IF('Hitos de enfoque priorizado'!B169=3,"ERROR 2","N/C"),"CORRECT")</f>
        <v>CORRECT</v>
      </c>
      <c r="AE169" s="69" t="str">
        <f>IF(AND('Hitos de enfoque priorizado'!C169="No",'Hitos de enfoque priorizado'!F169=""),IF('Hitos de enfoque priorizado'!B169=4,"ERROR 2","N/C"),"CORRECT")</f>
        <v>CORRECT</v>
      </c>
      <c r="AF169" s="69" t="str">
        <f>IF(AND('Hitos de enfoque priorizado'!C169="No",'Hitos de enfoque priorizado'!F169=""),IF('Hitos de enfoque priorizado'!B169=5,"ERROR 2","N/C"),"CORRECT")</f>
        <v>CORRECT</v>
      </c>
      <c r="AG169" s="78" t="str">
        <f>IF(AND('Hitos de enfoque priorizado'!C169="No",'Hitos de enfoque priorizado'!F169=""),IF('Hitos de enfoque priorizado'!B169=6,"ERROR 2","N/C"),"CORRECT")</f>
        <v>CORRECT</v>
      </c>
    </row>
    <row r="170" spans="1:33">
      <c r="A170" s="85">
        <f>COUNTIFS('Hitos de enfoque priorizado'!B170,"1",'Hitos de enfoque priorizado'!C170,"Sí")</f>
        <v>0</v>
      </c>
      <c r="B170" s="90">
        <f>COUNTIFS('Hitos de enfoque priorizado'!B170,"2",'Hitos de enfoque priorizado'!C170,"Sí")</f>
        <v>0</v>
      </c>
      <c r="C170" s="86">
        <f>COUNTIFS('Hitos de enfoque priorizado'!B170,"3",'Hitos de enfoque priorizado'!C170,"Sí")</f>
        <v>0</v>
      </c>
      <c r="D170" s="87">
        <f>COUNTIFS('Hitos de enfoque priorizado'!B170,"4",'Hitos de enfoque priorizado'!C170,"Sí")</f>
        <v>0</v>
      </c>
      <c r="E170" s="88">
        <f>COUNTIFS('Hitos de enfoque priorizado'!B170,"5",'Hitos de enfoque priorizado'!C170,"Sí")</f>
        <v>0</v>
      </c>
      <c r="F170" s="89">
        <f>COUNTIFS('Hitos de enfoque priorizado'!B170,"6",'Hitos de enfoque priorizado'!C170,"Sí")</f>
        <v>0</v>
      </c>
      <c r="G170" s="276">
        <f t="shared" si="8"/>
        <v>0</v>
      </c>
      <c r="H170" s="172">
        <f>COUNTIFS('Hitos de enfoque priorizado'!B170,"1",'Hitos de enfoque priorizado'!C170,"N/C")</f>
        <v>0</v>
      </c>
      <c r="I170" s="172">
        <f>COUNTIFS('Hitos de enfoque priorizado'!B170,"2",'Hitos de enfoque priorizado'!C170,"N/C")</f>
        <v>0</v>
      </c>
      <c r="J170" s="172">
        <f>COUNTIFS('Hitos de enfoque priorizado'!B170,"3",'Hitos de enfoque priorizado'!C170,"N/C")</f>
        <v>0</v>
      </c>
      <c r="K170" s="172">
        <f>COUNTIFS('Hitos de enfoque priorizado'!B170,"4",'Hitos de enfoque priorizado'!C170,"N/C")</f>
        <v>0</v>
      </c>
      <c r="L170" s="172">
        <f>COUNTIFS('Hitos de enfoque priorizado'!B170,"5",'Hitos de enfoque priorizado'!C170,"N/C")</f>
        <v>0</v>
      </c>
      <c r="M170" s="172">
        <f>COUNTIFS('Hitos de enfoque priorizado'!B170,"6",'Hitos de enfoque priorizado'!C170,"N/C")</f>
        <v>0</v>
      </c>
      <c r="N170" s="262">
        <f t="shared" si="7"/>
        <v>0</v>
      </c>
      <c r="O170" s="281"/>
      <c r="P170" s="75" t="str">
        <f>IF('Hitos de enfoque priorizado'!$B170=1,'Hitos de enfoque priorizado'!$F170,"")</f>
        <v/>
      </c>
      <c r="Q170" s="75">
        <f>IF('Hitos de enfoque priorizado'!$B170=2,'Hitos de enfoque priorizado'!$F170,"")</f>
        <v>0</v>
      </c>
      <c r="R170" s="75" t="str">
        <f>IF('Hitos de enfoque priorizado'!$B170=3,'Hitos de enfoque priorizado'!$F170,"")</f>
        <v/>
      </c>
      <c r="S170" s="75" t="str">
        <f>IF('Hitos de enfoque priorizado'!$B170=4,'Hitos de enfoque priorizado'!$F170,"")</f>
        <v/>
      </c>
      <c r="T170" s="75" t="str">
        <f>IF('Hitos de enfoque priorizado'!$B170=5,'Hitos de enfoque priorizado'!$F170,"")</f>
        <v/>
      </c>
      <c r="U170" s="76" t="str">
        <f>IF('Hitos de enfoque priorizado'!$B170=6,'Hitos de enfoque priorizado'!$F170,"")</f>
        <v/>
      </c>
      <c r="V170" s="77" t="str">
        <f>IF(AND('Hitos de enfoque priorizado'!C170="Sí",'Hitos de enfoque priorizado'!F170=""),"CORRECT",IF('Hitos de enfoque priorizado'!C170="No","CORRECT",IF('Hitos de enfoque priorizado'!B170=1,"ERROR 1","N/C")))</f>
        <v>N/C</v>
      </c>
      <c r="W170" s="77" t="str">
        <f>IF(AND('Hitos de enfoque priorizado'!C170="Sí",'Hitos de enfoque priorizado'!F170=""),"CORRECT",IF('Hitos de enfoque priorizado'!C170="No","CORRECT",IF('Hitos de enfoque priorizado'!B170=2,"ERROR 1","N/C")))</f>
        <v>ERROR 1</v>
      </c>
      <c r="X170" s="77" t="str">
        <f>IF(AND('Hitos de enfoque priorizado'!C170="Sí",'Hitos de enfoque priorizado'!F170=""),"CORRECT",IF('Hitos de enfoque priorizado'!C170="No","CORRECT",IF('Hitos de enfoque priorizado'!B170=3,"ERROR 1","N/C")))</f>
        <v>N/C</v>
      </c>
      <c r="Y170" s="77" t="str">
        <f>IF(AND('Hitos de enfoque priorizado'!C170="Sí",'Hitos de enfoque priorizado'!F170=""),"CORRECT",IF('Hitos de enfoque priorizado'!C170="No","CORRECT",IF('Hitos de enfoque priorizado'!B170=4,"ERROR 1","N/C")))</f>
        <v>N/C</v>
      </c>
      <c r="Z170" s="77" t="str">
        <f>IF(AND('Hitos de enfoque priorizado'!C170="Sí",'Hitos de enfoque priorizado'!F170=""),"CORRECT",IF('Hitos de enfoque priorizado'!C170="No","CORRECT",IF('Hitos de enfoque priorizado'!B170=5,"ERROR 1","N/C")))</f>
        <v>N/C</v>
      </c>
      <c r="AA170" s="77" t="str">
        <f>IF(AND('Hitos de enfoque priorizado'!C170="Sí",'Hitos de enfoque priorizado'!F170=""),"CORRECT",IF('Hitos de enfoque priorizado'!C170="No","CORRECT",IF('Hitos de enfoque priorizado'!B170=6,"ERROR 1","N/C")))</f>
        <v>N/C</v>
      </c>
      <c r="AB170" s="69" t="str">
        <f>IF(AND('Hitos de enfoque priorizado'!C170="No",'Hitos de enfoque priorizado'!F170=""),IF('Hitos de enfoque priorizado'!B170=1,"ERROR 2","N/C"),"CORRECT")</f>
        <v>CORRECT</v>
      </c>
      <c r="AC170" s="69" t="str">
        <f>IF(AND('Hitos de enfoque priorizado'!C170="No",'Hitos de enfoque priorizado'!F170=""),IF('Hitos de enfoque priorizado'!B170=2,"ERROR 2","N/C"),"CORRECT")</f>
        <v>CORRECT</v>
      </c>
      <c r="AD170" s="69" t="str">
        <f>IF(AND('Hitos de enfoque priorizado'!C170="No",'Hitos de enfoque priorizado'!F170=""),IF('Hitos de enfoque priorizado'!B170=3,"ERROR 2","N/C"),"CORRECT")</f>
        <v>CORRECT</v>
      </c>
      <c r="AE170" s="69" t="str">
        <f>IF(AND('Hitos de enfoque priorizado'!C170="No",'Hitos de enfoque priorizado'!F170=""),IF('Hitos de enfoque priorizado'!B170=4,"ERROR 2","N/C"),"CORRECT")</f>
        <v>CORRECT</v>
      </c>
      <c r="AF170" s="69" t="str">
        <f>IF(AND('Hitos de enfoque priorizado'!C170="No",'Hitos de enfoque priorizado'!F170=""),IF('Hitos de enfoque priorizado'!B170=5,"ERROR 2","N/C"),"CORRECT")</f>
        <v>CORRECT</v>
      </c>
      <c r="AG170" s="78" t="str">
        <f>IF(AND('Hitos de enfoque priorizado'!C170="No",'Hitos de enfoque priorizado'!F170=""),IF('Hitos de enfoque priorizado'!B170=6,"ERROR 2","N/C"),"CORRECT")</f>
        <v>CORRECT</v>
      </c>
    </row>
    <row r="171" spans="1:33">
      <c r="A171" s="85">
        <f>COUNTIFS('Hitos de enfoque priorizado'!B171,"1",'Hitos de enfoque priorizado'!C171,"Sí")</f>
        <v>0</v>
      </c>
      <c r="B171" s="90">
        <f>COUNTIFS('Hitos de enfoque priorizado'!B171,"2",'Hitos de enfoque priorizado'!C171,"Sí")</f>
        <v>0</v>
      </c>
      <c r="C171" s="86">
        <f>COUNTIFS('Hitos de enfoque priorizado'!B171,"3",'Hitos de enfoque priorizado'!C171,"Sí")</f>
        <v>0</v>
      </c>
      <c r="D171" s="87">
        <f>COUNTIFS('Hitos de enfoque priorizado'!B171,"4",'Hitos de enfoque priorizado'!C171,"Sí")</f>
        <v>0</v>
      </c>
      <c r="E171" s="88">
        <f>COUNTIFS('Hitos de enfoque priorizado'!B171,"5",'Hitos de enfoque priorizado'!C171,"Sí")</f>
        <v>0</v>
      </c>
      <c r="F171" s="89">
        <f>COUNTIFS('Hitos de enfoque priorizado'!B171,"6",'Hitos de enfoque priorizado'!C171,"Sí")</f>
        <v>0</v>
      </c>
      <c r="G171" s="276">
        <f t="shared" si="8"/>
        <v>0</v>
      </c>
      <c r="H171" s="172">
        <f>COUNTIFS('Hitos de enfoque priorizado'!B171,"1",'Hitos de enfoque priorizado'!C171,"N/C")</f>
        <v>0</v>
      </c>
      <c r="I171" s="172">
        <f>COUNTIFS('Hitos de enfoque priorizado'!B171,"2",'Hitos de enfoque priorizado'!C171,"N/C")</f>
        <v>0</v>
      </c>
      <c r="J171" s="172">
        <f>COUNTIFS('Hitos de enfoque priorizado'!B171,"3",'Hitos de enfoque priorizado'!C171,"N/C")</f>
        <v>0</v>
      </c>
      <c r="K171" s="172">
        <f>COUNTIFS('Hitos de enfoque priorizado'!B171,"4",'Hitos de enfoque priorizado'!C171,"N/C")</f>
        <v>0</v>
      </c>
      <c r="L171" s="172">
        <f>COUNTIFS('Hitos de enfoque priorizado'!B171,"5",'Hitos de enfoque priorizado'!C171,"N/C")</f>
        <v>0</v>
      </c>
      <c r="M171" s="172">
        <f>COUNTIFS('Hitos de enfoque priorizado'!B171,"6",'Hitos de enfoque priorizado'!C171,"N/C")</f>
        <v>0</v>
      </c>
      <c r="N171" s="262">
        <f t="shared" si="7"/>
        <v>0</v>
      </c>
      <c r="O171" s="281"/>
      <c r="P171" s="75" t="str">
        <f>IF('Hitos de enfoque priorizado'!$B171=1,'Hitos de enfoque priorizado'!$F171,"")</f>
        <v/>
      </c>
      <c r="Q171" s="75" t="str">
        <f>IF('Hitos de enfoque priorizado'!$B171=2,'Hitos de enfoque priorizado'!$F171,"")</f>
        <v/>
      </c>
      <c r="R171" s="75" t="str">
        <f>IF('Hitos de enfoque priorizado'!$B171=3,'Hitos de enfoque priorizado'!$F171,"")</f>
        <v/>
      </c>
      <c r="S171" s="75" t="str">
        <f>IF('Hitos de enfoque priorizado'!$B171=4,'Hitos de enfoque priorizado'!$F171,"")</f>
        <v/>
      </c>
      <c r="T171" s="75">
        <f>IF('Hitos de enfoque priorizado'!$B171=5,'Hitos de enfoque priorizado'!$F171,"")</f>
        <v>0</v>
      </c>
      <c r="U171" s="76" t="str">
        <f>IF('Hitos de enfoque priorizado'!$B171=6,'Hitos de enfoque priorizado'!$F171,"")</f>
        <v/>
      </c>
      <c r="V171" s="77" t="str">
        <f>IF(AND('Hitos de enfoque priorizado'!C171="Sí",'Hitos de enfoque priorizado'!F171=""),"CORRECT",IF('Hitos de enfoque priorizado'!C171="No","CORRECT",IF('Hitos de enfoque priorizado'!B171=1,"ERROR 1","N/C")))</f>
        <v>N/C</v>
      </c>
      <c r="W171" s="77" t="str">
        <f>IF(AND('Hitos de enfoque priorizado'!C171="Sí",'Hitos de enfoque priorizado'!F171=""),"CORRECT",IF('Hitos de enfoque priorizado'!C171="No","CORRECT",IF('Hitos de enfoque priorizado'!B171=2,"ERROR 1","N/C")))</f>
        <v>N/C</v>
      </c>
      <c r="X171" s="77" t="str">
        <f>IF(AND('Hitos de enfoque priorizado'!C171="Sí",'Hitos de enfoque priorizado'!F171=""),"CORRECT",IF('Hitos de enfoque priorizado'!C171="No","CORRECT",IF('Hitos de enfoque priorizado'!B171=3,"ERROR 1","N/C")))</f>
        <v>N/C</v>
      </c>
      <c r="Y171" s="77" t="str">
        <f>IF(AND('Hitos de enfoque priorizado'!C171="Sí",'Hitos de enfoque priorizado'!F171=""),"CORRECT",IF('Hitos de enfoque priorizado'!C171="No","CORRECT",IF('Hitos de enfoque priorizado'!B171=4,"ERROR 1","N/C")))</f>
        <v>N/C</v>
      </c>
      <c r="Z171" s="77" t="str">
        <f>IF(AND('Hitos de enfoque priorizado'!C171="Sí",'Hitos de enfoque priorizado'!F171=""),"CORRECT",IF('Hitos de enfoque priorizado'!C171="No","CORRECT",IF('Hitos de enfoque priorizado'!B171=5,"ERROR 1","N/C")))</f>
        <v>ERROR 1</v>
      </c>
      <c r="AA171" s="77" t="str">
        <f>IF(AND('Hitos de enfoque priorizado'!C171="Sí",'Hitos de enfoque priorizado'!F171=""),"CORRECT",IF('Hitos de enfoque priorizado'!C171="No","CORRECT",IF('Hitos de enfoque priorizado'!B171=6,"ERROR 1","N/C")))</f>
        <v>N/C</v>
      </c>
      <c r="AB171" s="69" t="str">
        <f>IF(AND('Hitos de enfoque priorizado'!C171="No",'Hitos de enfoque priorizado'!F171=""),IF('Hitos de enfoque priorizado'!B171=1,"ERROR 2","N/C"),"CORRECT")</f>
        <v>CORRECT</v>
      </c>
      <c r="AC171" s="69" t="str">
        <f>IF(AND('Hitos de enfoque priorizado'!C171="No",'Hitos de enfoque priorizado'!F171=""),IF('Hitos de enfoque priorizado'!B171=2,"ERROR 2","N/C"),"CORRECT")</f>
        <v>CORRECT</v>
      </c>
      <c r="AD171" s="69" t="str">
        <f>IF(AND('Hitos de enfoque priorizado'!C171="No",'Hitos de enfoque priorizado'!F171=""),IF('Hitos de enfoque priorizado'!B171=3,"ERROR 2","N/C"),"CORRECT")</f>
        <v>CORRECT</v>
      </c>
      <c r="AE171" s="69" t="str">
        <f>IF(AND('Hitos de enfoque priorizado'!C171="No",'Hitos de enfoque priorizado'!F171=""),IF('Hitos de enfoque priorizado'!B171=4,"ERROR 2","N/C"),"CORRECT")</f>
        <v>CORRECT</v>
      </c>
      <c r="AF171" s="69" t="str">
        <f>IF(AND('Hitos de enfoque priorizado'!C171="No",'Hitos de enfoque priorizado'!F171=""),IF('Hitos de enfoque priorizado'!B171=5,"ERROR 2","N/C"),"CORRECT")</f>
        <v>CORRECT</v>
      </c>
      <c r="AG171" s="78" t="str">
        <f>IF(AND('Hitos de enfoque priorizado'!C171="No",'Hitos de enfoque priorizado'!F171=""),IF('Hitos de enfoque priorizado'!B171=6,"ERROR 2","N/C"),"CORRECT")</f>
        <v>CORRECT</v>
      </c>
    </row>
    <row r="172" spans="1:33">
      <c r="A172" s="85">
        <f>COUNTIFS('Hitos de enfoque priorizado'!B172,"1",'Hitos de enfoque priorizado'!C172,"Sí")</f>
        <v>0</v>
      </c>
      <c r="B172" s="90">
        <f>COUNTIFS('Hitos de enfoque priorizado'!B172,"2",'Hitos de enfoque priorizado'!C172,"Sí")</f>
        <v>0</v>
      </c>
      <c r="C172" s="86">
        <f>COUNTIFS('Hitos de enfoque priorizado'!B172,"3",'Hitos de enfoque priorizado'!C172,"Sí")</f>
        <v>0</v>
      </c>
      <c r="D172" s="87">
        <f>COUNTIFS('Hitos de enfoque priorizado'!B172,"4",'Hitos de enfoque priorizado'!C172,"Sí")</f>
        <v>0</v>
      </c>
      <c r="E172" s="88">
        <f>COUNTIFS('Hitos de enfoque priorizado'!B172,"5",'Hitos de enfoque priorizado'!C172,"Sí")</f>
        <v>0</v>
      </c>
      <c r="F172" s="89">
        <f>COUNTIFS('Hitos de enfoque priorizado'!B172,"6",'Hitos de enfoque priorizado'!C172,"Sí")</f>
        <v>0</v>
      </c>
      <c r="G172" s="276">
        <f t="shared" si="8"/>
        <v>0</v>
      </c>
      <c r="H172" s="172">
        <f>COUNTIFS('Hitos de enfoque priorizado'!B172,"1",'Hitos de enfoque priorizado'!C172,"N/C")</f>
        <v>0</v>
      </c>
      <c r="I172" s="172">
        <f>COUNTIFS('Hitos de enfoque priorizado'!B172,"2",'Hitos de enfoque priorizado'!C172,"N/C")</f>
        <v>0</v>
      </c>
      <c r="J172" s="172">
        <f>COUNTIFS('Hitos de enfoque priorizado'!B172,"3",'Hitos de enfoque priorizado'!C172,"N/C")</f>
        <v>0</v>
      </c>
      <c r="K172" s="172">
        <f>COUNTIFS('Hitos de enfoque priorizado'!B172,"4",'Hitos de enfoque priorizado'!C172,"N/C")</f>
        <v>0</v>
      </c>
      <c r="L172" s="172">
        <f>COUNTIFS('Hitos de enfoque priorizado'!B172,"5",'Hitos de enfoque priorizado'!C172,"N/C")</f>
        <v>0</v>
      </c>
      <c r="M172" s="172">
        <f>COUNTIFS('Hitos de enfoque priorizado'!B172,"6",'Hitos de enfoque priorizado'!C172,"N/C")</f>
        <v>0</v>
      </c>
      <c r="N172" s="262">
        <f t="shared" si="7"/>
        <v>0</v>
      </c>
      <c r="O172" s="281"/>
      <c r="P172" s="75" t="str">
        <f>IF('Hitos de enfoque priorizado'!$B172=1,'Hitos de enfoque priorizado'!$F172,"")</f>
        <v/>
      </c>
      <c r="Q172" s="75" t="str">
        <f>IF('Hitos de enfoque priorizado'!$B172=2,'Hitos de enfoque priorizado'!$F172,"")</f>
        <v/>
      </c>
      <c r="R172" s="75" t="str">
        <f>IF('Hitos de enfoque priorizado'!$B172=3,'Hitos de enfoque priorizado'!$F172,"")</f>
        <v/>
      </c>
      <c r="S172" s="75" t="str">
        <f>IF('Hitos de enfoque priorizado'!$B172=4,'Hitos de enfoque priorizado'!$F172,"")</f>
        <v/>
      </c>
      <c r="T172" s="75" t="str">
        <f>IF('Hitos de enfoque priorizado'!$B172=5,'Hitos de enfoque priorizado'!$F172,"")</f>
        <v/>
      </c>
      <c r="U172" s="76" t="str">
        <f>IF('Hitos de enfoque priorizado'!$B172=6,'Hitos de enfoque priorizado'!$F172,"")</f>
        <v/>
      </c>
      <c r="V172" s="77" t="str">
        <f>IF(AND('Hitos de enfoque priorizado'!C172="Sí",'Hitos de enfoque priorizado'!F172=""),"CORRECT",IF('Hitos de enfoque priorizado'!C172="No","CORRECT",IF('Hitos de enfoque priorizado'!B172=1,"ERROR 1","N/C")))</f>
        <v>N/C</v>
      </c>
      <c r="W172" s="77" t="str">
        <f>IF(AND('Hitos de enfoque priorizado'!C172="Sí",'Hitos de enfoque priorizado'!F172=""),"CORRECT",IF('Hitos de enfoque priorizado'!C172="No","CORRECT",IF('Hitos de enfoque priorizado'!B172=2,"ERROR 1","N/C")))</f>
        <v>N/C</v>
      </c>
      <c r="X172" s="77" t="str">
        <f>IF(AND('Hitos de enfoque priorizado'!C172="Sí",'Hitos de enfoque priorizado'!F172=""),"CORRECT",IF('Hitos de enfoque priorizado'!C172="No","CORRECT",IF('Hitos de enfoque priorizado'!B172=3,"ERROR 1","N/C")))</f>
        <v>N/C</v>
      </c>
      <c r="Y172" s="77" t="str">
        <f>IF(AND('Hitos de enfoque priorizado'!C172="Sí",'Hitos de enfoque priorizado'!F172=""),"CORRECT",IF('Hitos de enfoque priorizado'!C172="No","CORRECT",IF('Hitos de enfoque priorizado'!B172=4,"ERROR 1","N/C")))</f>
        <v>N/C</v>
      </c>
      <c r="Z172" s="77" t="str">
        <f>IF(AND('Hitos de enfoque priorizado'!C172="Sí",'Hitos de enfoque priorizado'!F172=""),"CORRECT",IF('Hitos de enfoque priorizado'!C172="No","CORRECT",IF('Hitos de enfoque priorizado'!B172=5,"ERROR 1","N/C")))</f>
        <v>N/C</v>
      </c>
      <c r="AA172" s="77" t="str">
        <f>IF(AND('Hitos de enfoque priorizado'!C172="Sí",'Hitos de enfoque priorizado'!F172=""),"CORRECT",IF('Hitos de enfoque priorizado'!C172="No","CORRECT",IF('Hitos de enfoque priorizado'!B172=6,"ERROR 1","N/C")))</f>
        <v>N/C</v>
      </c>
      <c r="AB172" s="69" t="str">
        <f>IF(AND('Hitos de enfoque priorizado'!C172="No",'Hitos de enfoque priorizado'!F172=""),IF('Hitos de enfoque priorizado'!B172=1,"ERROR 2","N/C"),"CORRECT")</f>
        <v>CORRECT</v>
      </c>
      <c r="AC172" s="69" t="str">
        <f>IF(AND('Hitos de enfoque priorizado'!C172="No",'Hitos de enfoque priorizado'!F172=""),IF('Hitos de enfoque priorizado'!B172=2,"ERROR 2","N/C"),"CORRECT")</f>
        <v>CORRECT</v>
      </c>
      <c r="AD172" s="69" t="str">
        <f>IF(AND('Hitos de enfoque priorizado'!C172="No",'Hitos de enfoque priorizado'!F172=""),IF('Hitos de enfoque priorizado'!B172=3,"ERROR 2","N/C"),"CORRECT")</f>
        <v>CORRECT</v>
      </c>
      <c r="AE172" s="69" t="str">
        <f>IF(AND('Hitos de enfoque priorizado'!C172="No",'Hitos de enfoque priorizado'!F172=""),IF('Hitos de enfoque priorizado'!B172=4,"ERROR 2","N/C"),"CORRECT")</f>
        <v>CORRECT</v>
      </c>
      <c r="AF172" s="69" t="str">
        <f>IF(AND('Hitos de enfoque priorizado'!C172="No",'Hitos de enfoque priorizado'!F172=""),IF('Hitos de enfoque priorizado'!B172=5,"ERROR 2","N/C"),"CORRECT")</f>
        <v>CORRECT</v>
      </c>
      <c r="AG172" s="78" t="str">
        <f>IF(AND('Hitos de enfoque priorizado'!C172="No",'Hitos de enfoque priorizado'!F172=""),IF('Hitos de enfoque priorizado'!B172=6,"ERROR 2","N/C"),"CORRECT")</f>
        <v>CORRECT</v>
      </c>
    </row>
    <row r="173" spans="1:33">
      <c r="A173" s="85">
        <f>COUNTIFS('Hitos de enfoque priorizado'!B173,"1",'Hitos de enfoque priorizado'!C173,"Sí")</f>
        <v>0</v>
      </c>
      <c r="B173" s="90">
        <f>COUNTIFS('Hitos de enfoque priorizado'!B173,"2",'Hitos de enfoque priorizado'!C173,"Sí")</f>
        <v>0</v>
      </c>
      <c r="C173" s="86">
        <f>COUNTIFS('Hitos de enfoque priorizado'!B173,"3",'Hitos de enfoque priorizado'!C173,"Sí")</f>
        <v>0</v>
      </c>
      <c r="D173" s="87">
        <f>COUNTIFS('Hitos de enfoque priorizado'!B173,"4",'Hitos de enfoque priorizado'!C173,"Sí")</f>
        <v>0</v>
      </c>
      <c r="E173" s="88">
        <f>COUNTIFS('Hitos de enfoque priorizado'!B173,"5",'Hitos de enfoque priorizado'!C173,"Sí")</f>
        <v>0</v>
      </c>
      <c r="F173" s="89">
        <f>COUNTIFS('Hitos de enfoque priorizado'!B173,"6",'Hitos de enfoque priorizado'!C173,"Sí")</f>
        <v>0</v>
      </c>
      <c r="G173" s="276">
        <f t="shared" si="8"/>
        <v>0</v>
      </c>
      <c r="H173" s="172">
        <f>COUNTIFS('Hitos de enfoque priorizado'!B173,"1",'Hitos de enfoque priorizado'!C173,"N/C")</f>
        <v>0</v>
      </c>
      <c r="I173" s="172">
        <f>COUNTIFS('Hitos de enfoque priorizado'!B173,"2",'Hitos de enfoque priorizado'!C173,"N/C")</f>
        <v>0</v>
      </c>
      <c r="J173" s="172">
        <f>COUNTIFS('Hitos de enfoque priorizado'!B173,"3",'Hitos de enfoque priorizado'!C173,"N/C")</f>
        <v>0</v>
      </c>
      <c r="K173" s="172">
        <f>COUNTIFS('Hitos de enfoque priorizado'!B173,"4",'Hitos de enfoque priorizado'!C173,"N/C")</f>
        <v>0</v>
      </c>
      <c r="L173" s="172">
        <f>COUNTIFS('Hitos de enfoque priorizado'!B173,"5",'Hitos de enfoque priorizado'!C173,"N/C")</f>
        <v>0</v>
      </c>
      <c r="M173" s="172">
        <f>COUNTIFS('Hitos de enfoque priorizado'!B173,"6",'Hitos de enfoque priorizado'!C173,"N/C")</f>
        <v>0</v>
      </c>
      <c r="N173" s="262">
        <f t="shared" si="7"/>
        <v>0</v>
      </c>
      <c r="O173" s="281"/>
      <c r="P173" s="75" t="str">
        <f>IF('Hitos de enfoque priorizado'!$B173=1,'Hitos de enfoque priorizado'!$F173,"")</f>
        <v/>
      </c>
      <c r="Q173" s="75" t="str">
        <f>IF('Hitos de enfoque priorizado'!$B173=2,'Hitos de enfoque priorizado'!$F173,"")</f>
        <v/>
      </c>
      <c r="R173" s="75" t="str">
        <f>IF('Hitos de enfoque priorizado'!$B173=3,'Hitos de enfoque priorizado'!$F173,"")</f>
        <v/>
      </c>
      <c r="S173" s="75">
        <f>IF('Hitos de enfoque priorizado'!$B173=4,'Hitos de enfoque priorizado'!$F173,"")</f>
        <v>0</v>
      </c>
      <c r="T173" s="75" t="str">
        <f>IF('Hitos de enfoque priorizado'!$B173=5,'Hitos de enfoque priorizado'!$F173,"")</f>
        <v/>
      </c>
      <c r="U173" s="76" t="str">
        <f>IF('Hitos de enfoque priorizado'!$B173=6,'Hitos de enfoque priorizado'!$F173,"")</f>
        <v/>
      </c>
      <c r="V173" s="77" t="str">
        <f>IF(AND('Hitos de enfoque priorizado'!C173="Sí",'Hitos de enfoque priorizado'!F173=""),"CORRECT",IF('Hitos de enfoque priorizado'!C173="No","CORRECT",IF('Hitos de enfoque priorizado'!B173=1,"ERROR 1","N/C")))</f>
        <v>N/C</v>
      </c>
      <c r="W173" s="77" t="str">
        <f>IF(AND('Hitos de enfoque priorizado'!C173="Sí",'Hitos de enfoque priorizado'!F173=""),"CORRECT",IF('Hitos de enfoque priorizado'!C173="No","CORRECT",IF('Hitos de enfoque priorizado'!B173=2,"ERROR 1","N/C")))</f>
        <v>N/C</v>
      </c>
      <c r="X173" s="77" t="str">
        <f>IF(AND('Hitos de enfoque priorizado'!C173="Sí",'Hitos de enfoque priorizado'!F173=""),"CORRECT",IF('Hitos de enfoque priorizado'!C173="No","CORRECT",IF('Hitos de enfoque priorizado'!B173=3,"ERROR 1","N/C")))</f>
        <v>N/C</v>
      </c>
      <c r="Y173" s="77" t="str">
        <f>IF(AND('Hitos de enfoque priorizado'!C173="Sí",'Hitos de enfoque priorizado'!F173=""),"CORRECT",IF('Hitos de enfoque priorizado'!C173="No","CORRECT",IF('Hitos de enfoque priorizado'!B173=4,"ERROR 1","N/C")))</f>
        <v>ERROR 1</v>
      </c>
      <c r="Z173" s="77" t="str">
        <f>IF(AND('Hitos de enfoque priorizado'!C173="Sí",'Hitos de enfoque priorizado'!F173=""),"CORRECT",IF('Hitos de enfoque priorizado'!C173="No","CORRECT",IF('Hitos de enfoque priorizado'!B173=5,"ERROR 1","N/C")))</f>
        <v>N/C</v>
      </c>
      <c r="AA173" s="77" t="str">
        <f>IF(AND('Hitos de enfoque priorizado'!C173="Sí",'Hitos de enfoque priorizado'!F173=""),"CORRECT",IF('Hitos de enfoque priorizado'!C173="No","CORRECT",IF('Hitos de enfoque priorizado'!B173=6,"ERROR 1","N/C")))</f>
        <v>N/C</v>
      </c>
      <c r="AB173" s="69" t="str">
        <f>IF(AND('Hitos de enfoque priorizado'!C173="No",'Hitos de enfoque priorizado'!F173=""),IF('Hitos de enfoque priorizado'!B173=1,"ERROR 2","N/C"),"CORRECT")</f>
        <v>CORRECT</v>
      </c>
      <c r="AC173" s="69" t="str">
        <f>IF(AND('Hitos de enfoque priorizado'!C173="No",'Hitos de enfoque priorizado'!F173=""),IF('Hitos de enfoque priorizado'!B173=2,"ERROR 2","N/C"),"CORRECT")</f>
        <v>CORRECT</v>
      </c>
      <c r="AD173" s="69" t="str">
        <f>IF(AND('Hitos de enfoque priorizado'!C173="No",'Hitos de enfoque priorizado'!F173=""),IF('Hitos de enfoque priorizado'!B173=3,"ERROR 2","N/C"),"CORRECT")</f>
        <v>CORRECT</v>
      </c>
      <c r="AE173" s="69" t="str">
        <f>IF(AND('Hitos de enfoque priorizado'!C173="No",'Hitos de enfoque priorizado'!F173=""),IF('Hitos de enfoque priorizado'!B173=4,"ERROR 2","N/C"),"CORRECT")</f>
        <v>CORRECT</v>
      </c>
      <c r="AF173" s="69" t="str">
        <f>IF(AND('Hitos de enfoque priorizado'!C173="No",'Hitos de enfoque priorizado'!F173=""),IF('Hitos de enfoque priorizado'!B173=5,"ERROR 2","N/C"),"CORRECT")</f>
        <v>CORRECT</v>
      </c>
      <c r="AG173" s="78" t="str">
        <f>IF(AND('Hitos de enfoque priorizado'!C173="No",'Hitos de enfoque priorizado'!F173=""),IF('Hitos de enfoque priorizado'!B173=6,"ERROR 2","N/C"),"CORRECT")</f>
        <v>CORRECT</v>
      </c>
    </row>
    <row r="174" spans="1:33">
      <c r="A174" s="85">
        <f>COUNTIFS('Hitos de enfoque priorizado'!B174,"1",'Hitos de enfoque priorizado'!C174,"Sí")</f>
        <v>0</v>
      </c>
      <c r="B174" s="90">
        <f>COUNTIFS('Hitos de enfoque priorizado'!B174,"2",'Hitos de enfoque priorizado'!C174,"Sí")</f>
        <v>0</v>
      </c>
      <c r="C174" s="86">
        <f>COUNTIFS('Hitos de enfoque priorizado'!B174,"3",'Hitos de enfoque priorizado'!C174,"Sí")</f>
        <v>0</v>
      </c>
      <c r="D174" s="87">
        <f>COUNTIFS('Hitos de enfoque priorizado'!B174,"4",'Hitos de enfoque priorizado'!C174,"Sí")</f>
        <v>0</v>
      </c>
      <c r="E174" s="88">
        <f>COUNTIFS('Hitos de enfoque priorizado'!B174,"5",'Hitos de enfoque priorizado'!C174,"Sí")</f>
        <v>0</v>
      </c>
      <c r="F174" s="89">
        <f>COUNTIFS('Hitos de enfoque priorizado'!B174,"6",'Hitos de enfoque priorizado'!C174,"Sí")</f>
        <v>0</v>
      </c>
      <c r="G174" s="276">
        <f t="shared" si="8"/>
        <v>0</v>
      </c>
      <c r="H174" s="172">
        <f>COUNTIFS('Hitos de enfoque priorizado'!B174,"1",'Hitos de enfoque priorizado'!C174,"N/C")</f>
        <v>0</v>
      </c>
      <c r="I174" s="172">
        <f>COUNTIFS('Hitos de enfoque priorizado'!B174,"2",'Hitos de enfoque priorizado'!C174,"N/C")</f>
        <v>0</v>
      </c>
      <c r="J174" s="172">
        <f>COUNTIFS('Hitos de enfoque priorizado'!B174,"3",'Hitos de enfoque priorizado'!C174,"N/C")</f>
        <v>0</v>
      </c>
      <c r="K174" s="172">
        <f>COUNTIFS('Hitos de enfoque priorizado'!B174,"4",'Hitos de enfoque priorizado'!C174,"N/C")</f>
        <v>0</v>
      </c>
      <c r="L174" s="172">
        <f>COUNTIFS('Hitos de enfoque priorizado'!B174,"5",'Hitos de enfoque priorizado'!C174,"N/C")</f>
        <v>0</v>
      </c>
      <c r="M174" s="172">
        <f>COUNTIFS('Hitos de enfoque priorizado'!B174,"6",'Hitos de enfoque priorizado'!C174,"N/C")</f>
        <v>0</v>
      </c>
      <c r="N174" s="262">
        <f t="shared" si="7"/>
        <v>0</v>
      </c>
      <c r="O174" s="281"/>
      <c r="P174" s="75" t="str">
        <f>IF('Hitos de enfoque priorizado'!$B174=1,'Hitos de enfoque priorizado'!$F174,"")</f>
        <v/>
      </c>
      <c r="Q174" s="75" t="str">
        <f>IF('Hitos de enfoque priorizado'!$B174=2,'Hitos de enfoque priorizado'!$F174,"")</f>
        <v/>
      </c>
      <c r="R174" s="75" t="str">
        <f>IF('Hitos de enfoque priorizado'!$B174=3,'Hitos de enfoque priorizado'!$F174,"")</f>
        <v/>
      </c>
      <c r="S174" s="75" t="str">
        <f>IF('Hitos de enfoque priorizado'!$B174=4,'Hitos de enfoque priorizado'!$F174,"")</f>
        <v/>
      </c>
      <c r="T174" s="75" t="str">
        <f>IF('Hitos de enfoque priorizado'!$B174=5,'Hitos de enfoque priorizado'!$F174,"")</f>
        <v/>
      </c>
      <c r="U174" s="76" t="str">
        <f>IF('Hitos de enfoque priorizado'!$B174=6,'Hitos de enfoque priorizado'!$F174,"")</f>
        <v/>
      </c>
      <c r="V174" s="77" t="str">
        <f>IF(AND('Hitos de enfoque priorizado'!C174="Sí",'Hitos de enfoque priorizado'!F174=""),"CORRECT",IF('Hitos de enfoque priorizado'!C174="No","CORRECT",IF('Hitos de enfoque priorizado'!B174=1,"ERROR 1","N/C")))</f>
        <v>N/C</v>
      </c>
      <c r="W174" s="77" t="str">
        <f>IF(AND('Hitos de enfoque priorizado'!C174="Sí",'Hitos de enfoque priorizado'!F174=""),"CORRECT",IF('Hitos de enfoque priorizado'!C174="No","CORRECT",IF('Hitos de enfoque priorizado'!B174=2,"ERROR 1","N/C")))</f>
        <v>N/C</v>
      </c>
      <c r="X174" s="77" t="str">
        <f>IF(AND('Hitos de enfoque priorizado'!C174="Sí",'Hitos de enfoque priorizado'!F174=""),"CORRECT",IF('Hitos de enfoque priorizado'!C174="No","CORRECT",IF('Hitos de enfoque priorizado'!B174=3,"ERROR 1","N/C")))</f>
        <v>N/C</v>
      </c>
      <c r="Y174" s="77" t="str">
        <f>IF(AND('Hitos de enfoque priorizado'!C174="Sí",'Hitos de enfoque priorizado'!F174=""),"CORRECT",IF('Hitos de enfoque priorizado'!C174="No","CORRECT",IF('Hitos de enfoque priorizado'!B174=4,"ERROR 1","N/C")))</f>
        <v>N/C</v>
      </c>
      <c r="Z174" s="77" t="str">
        <f>IF(AND('Hitos de enfoque priorizado'!C174="Sí",'Hitos de enfoque priorizado'!F174=""),"CORRECT",IF('Hitos de enfoque priorizado'!C174="No","CORRECT",IF('Hitos de enfoque priorizado'!B174=5,"ERROR 1","N/C")))</f>
        <v>N/C</v>
      </c>
      <c r="AA174" s="77" t="str">
        <f>IF(AND('Hitos de enfoque priorizado'!C174="Sí",'Hitos de enfoque priorizado'!F174=""),"CORRECT",IF('Hitos de enfoque priorizado'!C174="No","CORRECT",IF('Hitos de enfoque priorizado'!B174=6,"ERROR 1","N/C")))</f>
        <v>N/C</v>
      </c>
      <c r="AB174" s="69" t="str">
        <f>IF(AND('Hitos de enfoque priorizado'!C174="No",'Hitos de enfoque priorizado'!F174=""),IF('Hitos de enfoque priorizado'!B174=1,"ERROR 2","N/C"),"CORRECT")</f>
        <v>CORRECT</v>
      </c>
      <c r="AC174" s="69" t="str">
        <f>IF(AND('Hitos de enfoque priorizado'!C174="No",'Hitos de enfoque priorizado'!F174=""),IF('Hitos de enfoque priorizado'!B174=2,"ERROR 2","N/C"),"CORRECT")</f>
        <v>CORRECT</v>
      </c>
      <c r="AD174" s="69" t="str">
        <f>IF(AND('Hitos de enfoque priorizado'!C174="No",'Hitos de enfoque priorizado'!F174=""),IF('Hitos de enfoque priorizado'!B174=3,"ERROR 2","N/C"),"CORRECT")</f>
        <v>CORRECT</v>
      </c>
      <c r="AE174" s="69" t="str">
        <f>IF(AND('Hitos de enfoque priorizado'!C174="No",'Hitos de enfoque priorizado'!F174=""),IF('Hitos de enfoque priorizado'!B174=4,"ERROR 2","N/C"),"CORRECT")</f>
        <v>CORRECT</v>
      </c>
      <c r="AF174" s="69" t="str">
        <f>IF(AND('Hitos de enfoque priorizado'!C174="No",'Hitos de enfoque priorizado'!F174=""),IF('Hitos de enfoque priorizado'!B174=5,"ERROR 2","N/C"),"CORRECT")</f>
        <v>CORRECT</v>
      </c>
      <c r="AG174" s="78" t="str">
        <f>IF(AND('Hitos de enfoque priorizado'!C174="No",'Hitos de enfoque priorizado'!F174=""),IF('Hitos de enfoque priorizado'!B174=6,"ERROR 2","N/C"),"CORRECT")</f>
        <v>CORRECT</v>
      </c>
    </row>
    <row r="175" spans="1:33">
      <c r="A175" s="85">
        <f>COUNTIFS('Hitos de enfoque priorizado'!B175,"1",'Hitos de enfoque priorizado'!C175,"Sí")</f>
        <v>0</v>
      </c>
      <c r="B175" s="90">
        <f>COUNTIFS('Hitos de enfoque priorizado'!B175,"2",'Hitos de enfoque priorizado'!C175,"Sí")</f>
        <v>0</v>
      </c>
      <c r="C175" s="86">
        <f>COUNTIFS('Hitos de enfoque priorizado'!B175,"3",'Hitos de enfoque priorizado'!C175,"Sí")</f>
        <v>0</v>
      </c>
      <c r="D175" s="87">
        <f>COUNTIFS('Hitos de enfoque priorizado'!B175,"4",'Hitos de enfoque priorizado'!C175,"Sí")</f>
        <v>0</v>
      </c>
      <c r="E175" s="88">
        <f>COUNTIFS('Hitos de enfoque priorizado'!B175,"5",'Hitos de enfoque priorizado'!C175,"Sí")</f>
        <v>0</v>
      </c>
      <c r="F175" s="89">
        <f>COUNTIFS('Hitos de enfoque priorizado'!B175,"6",'Hitos de enfoque priorizado'!C175,"Sí")</f>
        <v>0</v>
      </c>
      <c r="G175" s="276">
        <f t="shared" si="8"/>
        <v>0</v>
      </c>
      <c r="H175" s="172">
        <f>COUNTIFS('Hitos de enfoque priorizado'!B175,"1",'Hitos de enfoque priorizado'!C175,"N/C")</f>
        <v>0</v>
      </c>
      <c r="I175" s="172">
        <f>COUNTIFS('Hitos de enfoque priorizado'!B175,"2",'Hitos de enfoque priorizado'!C175,"N/C")</f>
        <v>0</v>
      </c>
      <c r="J175" s="172">
        <f>COUNTIFS('Hitos de enfoque priorizado'!B175,"3",'Hitos de enfoque priorizado'!C175,"N/C")</f>
        <v>0</v>
      </c>
      <c r="K175" s="172">
        <f>COUNTIFS('Hitos de enfoque priorizado'!B175,"4",'Hitos de enfoque priorizado'!C175,"N/C")</f>
        <v>0</v>
      </c>
      <c r="L175" s="172">
        <f>COUNTIFS('Hitos de enfoque priorizado'!B175,"5",'Hitos de enfoque priorizado'!C175,"N/C")</f>
        <v>0</v>
      </c>
      <c r="M175" s="172">
        <f>COUNTIFS('Hitos de enfoque priorizado'!B175,"6",'Hitos de enfoque priorizado'!C175,"N/C")</f>
        <v>0</v>
      </c>
      <c r="N175" s="262">
        <f t="shared" si="7"/>
        <v>0</v>
      </c>
      <c r="O175" s="281"/>
      <c r="P175" s="75" t="str">
        <f>IF('Hitos de enfoque priorizado'!$B175=1,'Hitos de enfoque priorizado'!$F175,"")</f>
        <v/>
      </c>
      <c r="Q175" s="75" t="str">
        <f>IF('Hitos de enfoque priorizado'!$B175=2,'Hitos de enfoque priorizado'!$F175,"")</f>
        <v/>
      </c>
      <c r="R175" s="75" t="str">
        <f>IF('Hitos de enfoque priorizado'!$B175=3,'Hitos de enfoque priorizado'!$F175,"")</f>
        <v/>
      </c>
      <c r="S175" s="75">
        <f>IF('Hitos de enfoque priorizado'!$B175=4,'Hitos de enfoque priorizado'!$F175,"")</f>
        <v>0</v>
      </c>
      <c r="T175" s="75" t="str">
        <f>IF('Hitos de enfoque priorizado'!$B175=5,'Hitos de enfoque priorizado'!$F175,"")</f>
        <v/>
      </c>
      <c r="U175" s="76" t="str">
        <f>IF('Hitos de enfoque priorizado'!$B175=6,'Hitos de enfoque priorizado'!$F175,"")</f>
        <v/>
      </c>
      <c r="V175" s="77" t="str">
        <f>IF(AND('Hitos de enfoque priorizado'!C175="Sí",'Hitos de enfoque priorizado'!F175=""),"CORRECT",IF('Hitos de enfoque priorizado'!C175="No","CORRECT",IF('Hitos de enfoque priorizado'!B175=1,"ERROR 1","N/C")))</f>
        <v>N/C</v>
      </c>
      <c r="W175" s="77" t="str">
        <f>IF(AND('Hitos de enfoque priorizado'!C175="Sí",'Hitos de enfoque priorizado'!F175=""),"CORRECT",IF('Hitos de enfoque priorizado'!C175="No","CORRECT",IF('Hitos de enfoque priorizado'!B175=2,"ERROR 1","N/C")))</f>
        <v>N/C</v>
      </c>
      <c r="X175" s="77" t="str">
        <f>IF(AND('Hitos de enfoque priorizado'!C175="Sí",'Hitos de enfoque priorizado'!F175=""),"CORRECT",IF('Hitos de enfoque priorizado'!C175="No","CORRECT",IF('Hitos de enfoque priorizado'!B175=3,"ERROR 1","N/C")))</f>
        <v>N/C</v>
      </c>
      <c r="Y175" s="77" t="str">
        <f>IF(AND('Hitos de enfoque priorizado'!C175="Sí",'Hitos de enfoque priorizado'!F175=""),"CORRECT",IF('Hitos de enfoque priorizado'!C175="No","CORRECT",IF('Hitos de enfoque priorizado'!B175=4,"ERROR 1","N/C")))</f>
        <v>ERROR 1</v>
      </c>
      <c r="Z175" s="77" t="str">
        <f>IF(AND('Hitos de enfoque priorizado'!C175="Sí",'Hitos de enfoque priorizado'!F175=""),"CORRECT",IF('Hitos de enfoque priorizado'!C175="No","CORRECT",IF('Hitos de enfoque priorizado'!B175=5,"ERROR 1","N/C")))</f>
        <v>N/C</v>
      </c>
      <c r="AA175" s="77" t="str">
        <f>IF(AND('Hitos de enfoque priorizado'!C175="Sí",'Hitos de enfoque priorizado'!F175=""),"CORRECT",IF('Hitos de enfoque priorizado'!C175="No","CORRECT",IF('Hitos de enfoque priorizado'!B175=6,"ERROR 1","N/C")))</f>
        <v>N/C</v>
      </c>
      <c r="AB175" s="69" t="str">
        <f>IF(AND('Hitos de enfoque priorizado'!C175="No",'Hitos de enfoque priorizado'!F175=""),IF('Hitos de enfoque priorizado'!B175=1,"ERROR 2","N/C"),"CORRECT")</f>
        <v>CORRECT</v>
      </c>
      <c r="AC175" s="69" t="str">
        <f>IF(AND('Hitos de enfoque priorizado'!C175="No",'Hitos de enfoque priorizado'!F175=""),IF('Hitos de enfoque priorizado'!B175=2,"ERROR 2","N/C"),"CORRECT")</f>
        <v>CORRECT</v>
      </c>
      <c r="AD175" s="69" t="str">
        <f>IF(AND('Hitos de enfoque priorizado'!C175="No",'Hitos de enfoque priorizado'!F175=""),IF('Hitos de enfoque priorizado'!B175=3,"ERROR 2","N/C"),"CORRECT")</f>
        <v>CORRECT</v>
      </c>
      <c r="AE175" s="69" t="str">
        <f>IF(AND('Hitos de enfoque priorizado'!C175="No",'Hitos de enfoque priorizado'!F175=""),IF('Hitos de enfoque priorizado'!B175=4,"ERROR 2","N/C"),"CORRECT")</f>
        <v>CORRECT</v>
      </c>
      <c r="AF175" s="69" t="str">
        <f>IF(AND('Hitos de enfoque priorizado'!C175="No",'Hitos de enfoque priorizado'!F175=""),IF('Hitos de enfoque priorizado'!B175=5,"ERROR 2","N/C"),"CORRECT")</f>
        <v>CORRECT</v>
      </c>
      <c r="AG175" s="78" t="str">
        <f>IF(AND('Hitos de enfoque priorizado'!C175="No",'Hitos de enfoque priorizado'!F175=""),IF('Hitos de enfoque priorizado'!B175=6,"ERROR 2","N/C"),"CORRECT")</f>
        <v>CORRECT</v>
      </c>
    </row>
    <row r="176" spans="1:33">
      <c r="A176" s="85">
        <f>COUNTIFS('Hitos de enfoque priorizado'!B176,"1",'Hitos de enfoque priorizado'!C176,"Sí")</f>
        <v>0</v>
      </c>
      <c r="B176" s="90">
        <f>COUNTIFS('Hitos de enfoque priorizado'!B176,"2",'Hitos de enfoque priorizado'!C176,"Sí")</f>
        <v>0</v>
      </c>
      <c r="C176" s="86">
        <f>COUNTIFS('Hitos de enfoque priorizado'!B176,"3",'Hitos de enfoque priorizado'!C176,"Sí")</f>
        <v>0</v>
      </c>
      <c r="D176" s="87">
        <f>COUNTIFS('Hitos de enfoque priorizado'!B176,"4",'Hitos de enfoque priorizado'!C176,"Sí")</f>
        <v>0</v>
      </c>
      <c r="E176" s="88">
        <f>COUNTIFS('Hitos de enfoque priorizado'!B176,"5",'Hitos de enfoque priorizado'!C176,"Sí")</f>
        <v>0</v>
      </c>
      <c r="F176" s="89">
        <f>COUNTIFS('Hitos de enfoque priorizado'!B176,"6",'Hitos de enfoque priorizado'!C176,"Sí")</f>
        <v>0</v>
      </c>
      <c r="G176" s="276">
        <f t="shared" si="8"/>
        <v>0</v>
      </c>
      <c r="H176" s="172">
        <f>COUNTIFS('Hitos de enfoque priorizado'!B176,"1",'Hitos de enfoque priorizado'!C176,"N/C")</f>
        <v>0</v>
      </c>
      <c r="I176" s="172">
        <f>COUNTIFS('Hitos de enfoque priorizado'!B176,"2",'Hitos de enfoque priorizado'!C176,"N/C")</f>
        <v>0</v>
      </c>
      <c r="J176" s="172">
        <f>COUNTIFS('Hitos de enfoque priorizado'!B176,"3",'Hitos de enfoque priorizado'!C176,"N/C")</f>
        <v>0</v>
      </c>
      <c r="K176" s="172">
        <f>COUNTIFS('Hitos de enfoque priorizado'!B176,"4",'Hitos de enfoque priorizado'!C176,"N/C")</f>
        <v>0</v>
      </c>
      <c r="L176" s="172">
        <f>COUNTIFS('Hitos de enfoque priorizado'!B176,"5",'Hitos de enfoque priorizado'!C176,"N/C")</f>
        <v>0</v>
      </c>
      <c r="M176" s="172">
        <f>COUNTIFS('Hitos de enfoque priorizado'!B176,"6",'Hitos de enfoque priorizado'!C176,"N/C")</f>
        <v>0</v>
      </c>
      <c r="N176" s="262">
        <f t="shared" si="7"/>
        <v>0</v>
      </c>
      <c r="O176" s="281"/>
      <c r="P176" s="75" t="str">
        <f>IF('Hitos de enfoque priorizado'!$B176=1,'Hitos de enfoque priorizado'!$F176,"")</f>
        <v/>
      </c>
      <c r="Q176" s="75" t="str">
        <f>IF('Hitos de enfoque priorizado'!$B176=2,'Hitos de enfoque priorizado'!$F176,"")</f>
        <v/>
      </c>
      <c r="R176" s="75" t="str">
        <f>IF('Hitos de enfoque priorizado'!$B176=3,'Hitos de enfoque priorizado'!$F176,"")</f>
        <v/>
      </c>
      <c r="S176" s="75">
        <f>IF('Hitos de enfoque priorizado'!$B176=4,'Hitos de enfoque priorizado'!$F176,"")</f>
        <v>0</v>
      </c>
      <c r="T176" s="75" t="str">
        <f>IF('Hitos de enfoque priorizado'!$B176=5,'Hitos de enfoque priorizado'!$F176,"")</f>
        <v/>
      </c>
      <c r="U176" s="76" t="str">
        <f>IF('Hitos de enfoque priorizado'!$B176=6,'Hitos de enfoque priorizado'!$F176,"")</f>
        <v/>
      </c>
      <c r="V176" s="77" t="str">
        <f>IF(AND('Hitos de enfoque priorizado'!C176="Sí",'Hitos de enfoque priorizado'!F176=""),"CORRECT",IF('Hitos de enfoque priorizado'!C176="No","CORRECT",IF('Hitos de enfoque priorizado'!B176=1,"ERROR 1","N/C")))</f>
        <v>N/C</v>
      </c>
      <c r="W176" s="77" t="str">
        <f>IF(AND('Hitos de enfoque priorizado'!C176="Sí",'Hitos de enfoque priorizado'!F176=""),"CORRECT",IF('Hitos de enfoque priorizado'!C176="No","CORRECT",IF('Hitos de enfoque priorizado'!B176=2,"ERROR 1","N/C")))</f>
        <v>N/C</v>
      </c>
      <c r="X176" s="77" t="str">
        <f>IF(AND('Hitos de enfoque priorizado'!C176="Sí",'Hitos de enfoque priorizado'!F176=""),"CORRECT",IF('Hitos de enfoque priorizado'!C176="No","CORRECT",IF('Hitos de enfoque priorizado'!B176=3,"ERROR 1","N/C")))</f>
        <v>N/C</v>
      </c>
      <c r="Y176" s="77" t="str">
        <f>IF(AND('Hitos de enfoque priorizado'!C176="Sí",'Hitos de enfoque priorizado'!F176=""),"CORRECT",IF('Hitos de enfoque priorizado'!C176="No","CORRECT",IF('Hitos de enfoque priorizado'!B176=4,"ERROR 1","N/C")))</f>
        <v>ERROR 1</v>
      </c>
      <c r="Z176" s="77" t="str">
        <f>IF(AND('Hitos de enfoque priorizado'!C176="Sí",'Hitos de enfoque priorizado'!F176=""),"CORRECT",IF('Hitos de enfoque priorizado'!C176="No","CORRECT",IF('Hitos de enfoque priorizado'!B176=5,"ERROR 1","N/C")))</f>
        <v>N/C</v>
      </c>
      <c r="AA176" s="77" t="str">
        <f>IF(AND('Hitos de enfoque priorizado'!C176="Sí",'Hitos de enfoque priorizado'!F176=""),"CORRECT",IF('Hitos de enfoque priorizado'!C176="No","CORRECT",IF('Hitos de enfoque priorizado'!B176=6,"ERROR 1","N/C")))</f>
        <v>N/C</v>
      </c>
      <c r="AB176" s="69" t="str">
        <f>IF(AND('Hitos de enfoque priorizado'!C176="No",'Hitos de enfoque priorizado'!F176=""),IF('Hitos de enfoque priorizado'!B176=1,"ERROR 2","N/C"),"CORRECT")</f>
        <v>CORRECT</v>
      </c>
      <c r="AC176" s="69" t="str">
        <f>IF(AND('Hitos de enfoque priorizado'!C176="No",'Hitos de enfoque priorizado'!F176=""),IF('Hitos de enfoque priorizado'!B176=2,"ERROR 2","N/C"),"CORRECT")</f>
        <v>CORRECT</v>
      </c>
      <c r="AD176" s="69" t="str">
        <f>IF(AND('Hitos de enfoque priorizado'!C176="No",'Hitos de enfoque priorizado'!F176=""),IF('Hitos de enfoque priorizado'!B176=3,"ERROR 2","N/C"),"CORRECT")</f>
        <v>CORRECT</v>
      </c>
      <c r="AE176" s="69" t="str">
        <f>IF(AND('Hitos de enfoque priorizado'!C176="No",'Hitos de enfoque priorizado'!F176=""),IF('Hitos de enfoque priorizado'!B176=4,"ERROR 2","N/C"),"CORRECT")</f>
        <v>CORRECT</v>
      </c>
      <c r="AF176" s="69" t="str">
        <f>IF(AND('Hitos de enfoque priorizado'!C176="No",'Hitos de enfoque priorizado'!F176=""),IF('Hitos de enfoque priorizado'!B176=5,"ERROR 2","N/C"),"CORRECT")</f>
        <v>CORRECT</v>
      </c>
      <c r="AG176" s="78" t="str">
        <f>IF(AND('Hitos de enfoque priorizado'!C176="No",'Hitos de enfoque priorizado'!F176=""),IF('Hitos de enfoque priorizado'!B176=6,"ERROR 2","N/C"),"CORRECT")</f>
        <v>CORRECT</v>
      </c>
    </row>
    <row r="177" spans="1:33">
      <c r="A177" s="85">
        <f>COUNTIFS('Hitos de enfoque priorizado'!B177,"1",'Hitos de enfoque priorizado'!C177,"Sí")</f>
        <v>0</v>
      </c>
      <c r="B177" s="90">
        <f>COUNTIFS('Hitos de enfoque priorizado'!B177,"2",'Hitos de enfoque priorizado'!C177,"Sí")</f>
        <v>0</v>
      </c>
      <c r="C177" s="86">
        <f>COUNTIFS('Hitos de enfoque priorizado'!B177,"3",'Hitos de enfoque priorizado'!C177,"Sí")</f>
        <v>0</v>
      </c>
      <c r="D177" s="87">
        <f>COUNTIFS('Hitos de enfoque priorizado'!B177,"4",'Hitos de enfoque priorizado'!C177,"Sí")</f>
        <v>0</v>
      </c>
      <c r="E177" s="88">
        <f>COUNTIFS('Hitos de enfoque priorizado'!B177,"5",'Hitos de enfoque priorizado'!C177,"Sí")</f>
        <v>0</v>
      </c>
      <c r="F177" s="89">
        <f>COUNTIFS('Hitos de enfoque priorizado'!B177,"6",'Hitos de enfoque priorizado'!C177,"Sí")</f>
        <v>0</v>
      </c>
      <c r="G177" s="276">
        <f t="shared" si="8"/>
        <v>0</v>
      </c>
      <c r="H177" s="172">
        <f>COUNTIFS('Hitos de enfoque priorizado'!B177,"1",'Hitos de enfoque priorizado'!C177,"N/C")</f>
        <v>0</v>
      </c>
      <c r="I177" s="172">
        <f>COUNTIFS('Hitos de enfoque priorizado'!B177,"2",'Hitos de enfoque priorizado'!C177,"N/C")</f>
        <v>0</v>
      </c>
      <c r="J177" s="172">
        <f>COUNTIFS('Hitos de enfoque priorizado'!B177,"3",'Hitos de enfoque priorizado'!C177,"N/C")</f>
        <v>0</v>
      </c>
      <c r="K177" s="172">
        <f>COUNTIFS('Hitos de enfoque priorizado'!B177,"4",'Hitos de enfoque priorizado'!C177,"N/C")</f>
        <v>0</v>
      </c>
      <c r="L177" s="172">
        <f>COUNTIFS('Hitos de enfoque priorizado'!B177,"5",'Hitos de enfoque priorizado'!C177,"N/C")</f>
        <v>0</v>
      </c>
      <c r="M177" s="172">
        <f>COUNTIFS('Hitos de enfoque priorizado'!B177,"6",'Hitos de enfoque priorizado'!C177,"N/C")</f>
        <v>0</v>
      </c>
      <c r="N177" s="262">
        <f t="shared" si="7"/>
        <v>0</v>
      </c>
      <c r="O177" s="281"/>
      <c r="P177" s="75" t="str">
        <f>IF('Hitos de enfoque priorizado'!$B177=1,'Hitos de enfoque priorizado'!$F177,"")</f>
        <v/>
      </c>
      <c r="Q177" s="75" t="str">
        <f>IF('Hitos de enfoque priorizado'!$B177=2,'Hitos de enfoque priorizado'!$F177,"")</f>
        <v/>
      </c>
      <c r="R177" s="75" t="str">
        <f>IF('Hitos de enfoque priorizado'!$B177=3,'Hitos de enfoque priorizado'!$F177,"")</f>
        <v/>
      </c>
      <c r="S177" s="75">
        <f>IF('Hitos de enfoque priorizado'!$B177=4,'Hitos de enfoque priorizado'!$F177,"")</f>
        <v>0</v>
      </c>
      <c r="T177" s="75" t="str">
        <f>IF('Hitos de enfoque priorizado'!$B177=5,'Hitos de enfoque priorizado'!$F177,"")</f>
        <v/>
      </c>
      <c r="U177" s="76" t="str">
        <f>IF('Hitos de enfoque priorizado'!$B177=6,'Hitos de enfoque priorizado'!$F177,"")</f>
        <v/>
      </c>
      <c r="V177" s="77" t="str">
        <f>IF(AND('Hitos de enfoque priorizado'!C177="Sí",'Hitos de enfoque priorizado'!F177=""),"CORRECT",IF('Hitos de enfoque priorizado'!C177="No","CORRECT",IF('Hitos de enfoque priorizado'!B177=1,"ERROR 1","N/C")))</f>
        <v>N/C</v>
      </c>
      <c r="W177" s="77" t="str">
        <f>IF(AND('Hitos de enfoque priorizado'!C177="Sí",'Hitos de enfoque priorizado'!F177=""),"CORRECT",IF('Hitos de enfoque priorizado'!C177="No","CORRECT",IF('Hitos de enfoque priorizado'!B177=2,"ERROR 1","N/C")))</f>
        <v>N/C</v>
      </c>
      <c r="X177" s="77" t="str">
        <f>IF(AND('Hitos de enfoque priorizado'!C177="Sí",'Hitos de enfoque priorizado'!F177=""),"CORRECT",IF('Hitos de enfoque priorizado'!C177="No","CORRECT",IF('Hitos de enfoque priorizado'!B177=3,"ERROR 1","N/C")))</f>
        <v>N/C</v>
      </c>
      <c r="Y177" s="77" t="str">
        <f>IF(AND('Hitos de enfoque priorizado'!C177="Sí",'Hitos de enfoque priorizado'!F177=""),"CORRECT",IF('Hitos de enfoque priorizado'!C177="No","CORRECT",IF('Hitos de enfoque priorizado'!B177=4,"ERROR 1","N/C")))</f>
        <v>ERROR 1</v>
      </c>
      <c r="Z177" s="77" t="str">
        <f>IF(AND('Hitos de enfoque priorizado'!C177="Sí",'Hitos de enfoque priorizado'!F177=""),"CORRECT",IF('Hitos de enfoque priorizado'!C177="No","CORRECT",IF('Hitos de enfoque priorizado'!B177=5,"ERROR 1","N/C")))</f>
        <v>N/C</v>
      </c>
      <c r="AA177" s="77" t="str">
        <f>IF(AND('Hitos de enfoque priorizado'!C177="Sí",'Hitos de enfoque priorizado'!F177=""),"CORRECT",IF('Hitos de enfoque priorizado'!C177="No","CORRECT",IF('Hitos de enfoque priorizado'!B177=6,"ERROR 1","N/C")))</f>
        <v>N/C</v>
      </c>
      <c r="AB177" s="69" t="str">
        <f>IF(AND('Hitos de enfoque priorizado'!C177="No",'Hitos de enfoque priorizado'!F177=""),IF('Hitos de enfoque priorizado'!B177=1,"ERROR 2","N/C"),"CORRECT")</f>
        <v>CORRECT</v>
      </c>
      <c r="AC177" s="69" t="str">
        <f>IF(AND('Hitos de enfoque priorizado'!C177="No",'Hitos de enfoque priorizado'!F177=""),IF('Hitos de enfoque priorizado'!B177=2,"ERROR 2","N/C"),"CORRECT")</f>
        <v>CORRECT</v>
      </c>
      <c r="AD177" s="69" t="str">
        <f>IF(AND('Hitos de enfoque priorizado'!C177="No",'Hitos de enfoque priorizado'!F177=""),IF('Hitos de enfoque priorizado'!B177=3,"ERROR 2","N/C"),"CORRECT")</f>
        <v>CORRECT</v>
      </c>
      <c r="AE177" s="69" t="str">
        <f>IF(AND('Hitos de enfoque priorizado'!C177="No",'Hitos de enfoque priorizado'!F177=""),IF('Hitos de enfoque priorizado'!B177=4,"ERROR 2","N/C"),"CORRECT")</f>
        <v>CORRECT</v>
      </c>
      <c r="AF177" s="69" t="str">
        <f>IF(AND('Hitos de enfoque priorizado'!C177="No",'Hitos de enfoque priorizado'!F177=""),IF('Hitos de enfoque priorizado'!B177=5,"ERROR 2","N/C"),"CORRECT")</f>
        <v>CORRECT</v>
      </c>
      <c r="AG177" s="78" t="str">
        <f>IF(AND('Hitos de enfoque priorizado'!C177="No",'Hitos de enfoque priorizado'!F177=""),IF('Hitos de enfoque priorizado'!B177=6,"ERROR 2","N/C"),"CORRECT")</f>
        <v>CORRECT</v>
      </c>
    </row>
    <row r="178" spans="1:33">
      <c r="A178" s="85">
        <f>COUNTIFS('Hitos de enfoque priorizado'!B178,"1",'Hitos de enfoque priorizado'!C178,"Sí")</f>
        <v>0</v>
      </c>
      <c r="B178" s="90">
        <f>COUNTIFS('Hitos de enfoque priorizado'!B178,"2",'Hitos de enfoque priorizado'!C178,"Sí")</f>
        <v>0</v>
      </c>
      <c r="C178" s="86">
        <f>COUNTIFS('Hitos de enfoque priorizado'!B178,"3",'Hitos de enfoque priorizado'!C178,"Sí")</f>
        <v>0</v>
      </c>
      <c r="D178" s="87">
        <f>COUNTIFS('Hitos de enfoque priorizado'!B178,"4",'Hitos de enfoque priorizado'!C178,"Sí")</f>
        <v>0</v>
      </c>
      <c r="E178" s="88">
        <f>COUNTIFS('Hitos de enfoque priorizado'!B178,"5",'Hitos de enfoque priorizado'!C178,"Sí")</f>
        <v>0</v>
      </c>
      <c r="F178" s="89">
        <f>COUNTIFS('Hitos de enfoque priorizado'!B178,"6",'Hitos de enfoque priorizado'!C178,"Sí")</f>
        <v>0</v>
      </c>
      <c r="G178" s="276">
        <f t="shared" si="8"/>
        <v>0</v>
      </c>
      <c r="H178" s="172">
        <f>COUNTIFS('Hitos de enfoque priorizado'!B178,"1",'Hitos de enfoque priorizado'!C178,"N/C")</f>
        <v>0</v>
      </c>
      <c r="I178" s="172">
        <f>COUNTIFS('Hitos de enfoque priorizado'!B178,"2",'Hitos de enfoque priorizado'!C178,"N/C")</f>
        <v>0</v>
      </c>
      <c r="J178" s="172">
        <f>COUNTIFS('Hitos de enfoque priorizado'!B178,"3",'Hitos de enfoque priorizado'!C178,"N/C")</f>
        <v>0</v>
      </c>
      <c r="K178" s="172">
        <f>COUNTIFS('Hitos de enfoque priorizado'!B178,"4",'Hitos de enfoque priorizado'!C178,"N/C")</f>
        <v>0</v>
      </c>
      <c r="L178" s="172">
        <f>COUNTIFS('Hitos de enfoque priorizado'!B178,"5",'Hitos de enfoque priorizado'!C178,"N/C")</f>
        <v>0</v>
      </c>
      <c r="M178" s="172">
        <f>COUNTIFS('Hitos de enfoque priorizado'!B178,"6",'Hitos de enfoque priorizado'!C178,"N/C")</f>
        <v>0</v>
      </c>
      <c r="N178" s="262">
        <f t="shared" si="7"/>
        <v>0</v>
      </c>
      <c r="O178" s="281"/>
      <c r="P178" s="75" t="str">
        <f>IF('Hitos de enfoque priorizado'!$B178=1,'Hitos de enfoque priorizado'!$F178,"")</f>
        <v/>
      </c>
      <c r="Q178" s="75" t="str">
        <f>IF('Hitos de enfoque priorizado'!$B178=2,'Hitos de enfoque priorizado'!$F178,"")</f>
        <v/>
      </c>
      <c r="R178" s="75" t="str">
        <f>IF('Hitos de enfoque priorizado'!$B178=3,'Hitos de enfoque priorizado'!$F178,"")</f>
        <v/>
      </c>
      <c r="S178" s="75">
        <f>IF('Hitos de enfoque priorizado'!$B178=4,'Hitos de enfoque priorizado'!$F178,"")</f>
        <v>0</v>
      </c>
      <c r="T178" s="75" t="str">
        <f>IF('Hitos de enfoque priorizado'!$B178=5,'Hitos de enfoque priorizado'!$F178,"")</f>
        <v/>
      </c>
      <c r="U178" s="76" t="str">
        <f>IF('Hitos de enfoque priorizado'!$B178=6,'Hitos de enfoque priorizado'!$F178,"")</f>
        <v/>
      </c>
      <c r="V178" s="77" t="str">
        <f>IF(AND('Hitos de enfoque priorizado'!C178="Sí",'Hitos de enfoque priorizado'!F178=""),"CORRECT",IF('Hitos de enfoque priorizado'!C178="No","CORRECT",IF('Hitos de enfoque priorizado'!B178=1,"ERROR 1","N/C")))</f>
        <v>N/C</v>
      </c>
      <c r="W178" s="77" t="str">
        <f>IF(AND('Hitos de enfoque priorizado'!C178="Sí",'Hitos de enfoque priorizado'!F178=""),"CORRECT",IF('Hitos de enfoque priorizado'!C178="No","CORRECT",IF('Hitos de enfoque priorizado'!B178=2,"ERROR 1","N/C")))</f>
        <v>N/C</v>
      </c>
      <c r="X178" s="77" t="str">
        <f>IF(AND('Hitos de enfoque priorizado'!C178="Sí",'Hitos de enfoque priorizado'!F178=""),"CORRECT",IF('Hitos de enfoque priorizado'!C178="No","CORRECT",IF('Hitos de enfoque priorizado'!B178=3,"ERROR 1","N/C")))</f>
        <v>N/C</v>
      </c>
      <c r="Y178" s="77" t="str">
        <f>IF(AND('Hitos de enfoque priorizado'!C178="Sí",'Hitos de enfoque priorizado'!F178=""),"CORRECT",IF('Hitos de enfoque priorizado'!C178="No","CORRECT",IF('Hitos de enfoque priorizado'!B178=4,"ERROR 1","N/C")))</f>
        <v>ERROR 1</v>
      </c>
      <c r="Z178" s="77" t="str">
        <f>IF(AND('Hitos de enfoque priorizado'!C178="Sí",'Hitos de enfoque priorizado'!F178=""),"CORRECT",IF('Hitos de enfoque priorizado'!C178="No","CORRECT",IF('Hitos de enfoque priorizado'!B178=5,"ERROR 1","N/C")))</f>
        <v>N/C</v>
      </c>
      <c r="AA178" s="77" t="str">
        <f>IF(AND('Hitos de enfoque priorizado'!C178="Sí",'Hitos de enfoque priorizado'!F178=""),"CORRECT",IF('Hitos de enfoque priorizado'!C178="No","CORRECT",IF('Hitos de enfoque priorizado'!B178=6,"ERROR 1","N/C")))</f>
        <v>N/C</v>
      </c>
      <c r="AB178" s="69" t="str">
        <f>IF(AND('Hitos de enfoque priorizado'!C178="No",'Hitos de enfoque priorizado'!F178=""),IF('Hitos de enfoque priorizado'!B178=1,"ERROR 2","N/C"),"CORRECT")</f>
        <v>CORRECT</v>
      </c>
      <c r="AC178" s="69" t="str">
        <f>IF(AND('Hitos de enfoque priorizado'!C178="No",'Hitos de enfoque priorizado'!F178=""),IF('Hitos de enfoque priorizado'!B178=2,"ERROR 2","N/C"),"CORRECT")</f>
        <v>CORRECT</v>
      </c>
      <c r="AD178" s="69" t="str">
        <f>IF(AND('Hitos de enfoque priorizado'!C178="No",'Hitos de enfoque priorizado'!F178=""),IF('Hitos de enfoque priorizado'!B178=3,"ERROR 2","N/C"),"CORRECT")</f>
        <v>CORRECT</v>
      </c>
      <c r="AE178" s="69" t="str">
        <f>IF(AND('Hitos de enfoque priorizado'!C178="No",'Hitos de enfoque priorizado'!F178=""),IF('Hitos de enfoque priorizado'!B178=4,"ERROR 2","N/C"),"CORRECT")</f>
        <v>CORRECT</v>
      </c>
      <c r="AF178" s="69" t="str">
        <f>IF(AND('Hitos de enfoque priorizado'!C178="No",'Hitos de enfoque priorizado'!F178=""),IF('Hitos de enfoque priorizado'!B178=5,"ERROR 2","N/C"),"CORRECT")</f>
        <v>CORRECT</v>
      </c>
      <c r="AG178" s="78" t="str">
        <f>IF(AND('Hitos de enfoque priorizado'!C178="No",'Hitos de enfoque priorizado'!F178=""),IF('Hitos de enfoque priorizado'!B178=6,"ERROR 2","N/C"),"CORRECT")</f>
        <v>CORRECT</v>
      </c>
    </row>
    <row r="179" spans="1:33">
      <c r="A179" s="85">
        <f>COUNTIFS('Hitos de enfoque priorizado'!B179,"1",'Hitos de enfoque priorizado'!C179,"Sí")</f>
        <v>0</v>
      </c>
      <c r="B179" s="90">
        <f>COUNTIFS('Hitos de enfoque priorizado'!B179,"2",'Hitos de enfoque priorizado'!C179,"Sí")</f>
        <v>0</v>
      </c>
      <c r="C179" s="86">
        <f>COUNTIFS('Hitos de enfoque priorizado'!B179,"3",'Hitos de enfoque priorizado'!C179,"Sí")</f>
        <v>0</v>
      </c>
      <c r="D179" s="87">
        <f>COUNTIFS('Hitos de enfoque priorizado'!B179,"4",'Hitos de enfoque priorizado'!C179,"Sí")</f>
        <v>0</v>
      </c>
      <c r="E179" s="88">
        <f>COUNTIFS('Hitos de enfoque priorizado'!B179,"5",'Hitos de enfoque priorizado'!C179,"Sí")</f>
        <v>0</v>
      </c>
      <c r="F179" s="89">
        <f>COUNTIFS('Hitos de enfoque priorizado'!B179,"6",'Hitos de enfoque priorizado'!C179,"Sí")</f>
        <v>0</v>
      </c>
      <c r="G179" s="276">
        <f t="shared" si="8"/>
        <v>0</v>
      </c>
      <c r="H179" s="172">
        <f>COUNTIFS('Hitos de enfoque priorizado'!B179,"1",'Hitos de enfoque priorizado'!C179,"N/C")</f>
        <v>0</v>
      </c>
      <c r="I179" s="172">
        <f>COUNTIFS('Hitos de enfoque priorizado'!B179,"2",'Hitos de enfoque priorizado'!C179,"N/C")</f>
        <v>0</v>
      </c>
      <c r="J179" s="172">
        <f>COUNTIFS('Hitos de enfoque priorizado'!B179,"3",'Hitos de enfoque priorizado'!C179,"N/C")</f>
        <v>0</v>
      </c>
      <c r="K179" s="172">
        <f>COUNTIFS('Hitos de enfoque priorizado'!B179,"4",'Hitos de enfoque priorizado'!C179,"N/C")</f>
        <v>0</v>
      </c>
      <c r="L179" s="172">
        <f>COUNTIFS('Hitos de enfoque priorizado'!B179,"5",'Hitos de enfoque priorizado'!C179,"N/C")</f>
        <v>0</v>
      </c>
      <c r="M179" s="172">
        <f>COUNTIFS('Hitos de enfoque priorizado'!B179,"6",'Hitos de enfoque priorizado'!C179,"N/C")</f>
        <v>0</v>
      </c>
      <c r="N179" s="262">
        <f t="shared" si="7"/>
        <v>0</v>
      </c>
      <c r="O179" s="281"/>
      <c r="P179" s="75" t="str">
        <f>IF('Hitos de enfoque priorizado'!$B179=1,'Hitos de enfoque priorizado'!$F179,"")</f>
        <v/>
      </c>
      <c r="Q179" s="75" t="str">
        <f>IF('Hitos de enfoque priorizado'!$B179=2,'Hitos de enfoque priorizado'!$F179,"")</f>
        <v/>
      </c>
      <c r="R179" s="75" t="str">
        <f>IF('Hitos de enfoque priorizado'!$B179=3,'Hitos de enfoque priorizado'!$F179,"")</f>
        <v/>
      </c>
      <c r="S179" s="75">
        <f>IF('Hitos de enfoque priorizado'!$B179=4,'Hitos de enfoque priorizado'!$F179,"")</f>
        <v>0</v>
      </c>
      <c r="T179" s="75" t="str">
        <f>IF('Hitos de enfoque priorizado'!$B179=5,'Hitos de enfoque priorizado'!$F179,"")</f>
        <v/>
      </c>
      <c r="U179" s="76" t="str">
        <f>IF('Hitos de enfoque priorizado'!$B179=6,'Hitos de enfoque priorizado'!$F179,"")</f>
        <v/>
      </c>
      <c r="V179" s="77" t="str">
        <f>IF(AND('Hitos de enfoque priorizado'!C179="Sí",'Hitos de enfoque priorizado'!F179=""),"CORRECT",IF('Hitos de enfoque priorizado'!C179="No","CORRECT",IF('Hitos de enfoque priorizado'!B179=1,"ERROR 1","N/C")))</f>
        <v>N/C</v>
      </c>
      <c r="W179" s="77" t="str">
        <f>IF(AND('Hitos de enfoque priorizado'!C179="Sí",'Hitos de enfoque priorizado'!F179=""),"CORRECT",IF('Hitos de enfoque priorizado'!C179="No","CORRECT",IF('Hitos de enfoque priorizado'!B179=2,"ERROR 1","N/C")))</f>
        <v>N/C</v>
      </c>
      <c r="X179" s="77" t="str">
        <f>IF(AND('Hitos de enfoque priorizado'!C179="Sí",'Hitos de enfoque priorizado'!F179=""),"CORRECT",IF('Hitos de enfoque priorizado'!C179="No","CORRECT",IF('Hitos de enfoque priorizado'!B179=3,"ERROR 1","N/C")))</f>
        <v>N/C</v>
      </c>
      <c r="Y179" s="77" t="str">
        <f>IF(AND('Hitos de enfoque priorizado'!C179="Sí",'Hitos de enfoque priorizado'!F179=""),"CORRECT",IF('Hitos de enfoque priorizado'!C179="No","CORRECT",IF('Hitos de enfoque priorizado'!B179=4,"ERROR 1","N/C")))</f>
        <v>ERROR 1</v>
      </c>
      <c r="Z179" s="77" t="str">
        <f>IF(AND('Hitos de enfoque priorizado'!C179="Sí",'Hitos de enfoque priorizado'!F179=""),"CORRECT",IF('Hitos de enfoque priorizado'!C179="No","CORRECT",IF('Hitos de enfoque priorizado'!B179=5,"ERROR 1","N/C")))</f>
        <v>N/C</v>
      </c>
      <c r="AA179" s="77" t="str">
        <f>IF(AND('Hitos de enfoque priorizado'!C179="Sí",'Hitos de enfoque priorizado'!F179=""),"CORRECT",IF('Hitos de enfoque priorizado'!C179="No","CORRECT",IF('Hitos de enfoque priorizado'!B179=6,"ERROR 1","N/C")))</f>
        <v>N/C</v>
      </c>
      <c r="AB179" s="69" t="str">
        <f>IF(AND('Hitos de enfoque priorizado'!C179="No",'Hitos de enfoque priorizado'!F179=""),IF('Hitos de enfoque priorizado'!B179=1,"ERROR 2","N/C"),"CORRECT")</f>
        <v>CORRECT</v>
      </c>
      <c r="AC179" s="69" t="str">
        <f>IF(AND('Hitos de enfoque priorizado'!C179="No",'Hitos de enfoque priorizado'!F179=""),IF('Hitos de enfoque priorizado'!B179=2,"ERROR 2","N/C"),"CORRECT")</f>
        <v>CORRECT</v>
      </c>
      <c r="AD179" s="69" t="str">
        <f>IF(AND('Hitos de enfoque priorizado'!C179="No",'Hitos de enfoque priorizado'!F179=""),IF('Hitos de enfoque priorizado'!B179=3,"ERROR 2","N/C"),"CORRECT")</f>
        <v>CORRECT</v>
      </c>
      <c r="AE179" s="69" t="str">
        <f>IF(AND('Hitos de enfoque priorizado'!C179="No",'Hitos de enfoque priorizado'!F179=""),IF('Hitos de enfoque priorizado'!B179=4,"ERROR 2","N/C"),"CORRECT")</f>
        <v>CORRECT</v>
      </c>
      <c r="AF179" s="69" t="str">
        <f>IF(AND('Hitos de enfoque priorizado'!C179="No",'Hitos de enfoque priorizado'!F179=""),IF('Hitos de enfoque priorizado'!B179=5,"ERROR 2","N/C"),"CORRECT")</f>
        <v>CORRECT</v>
      </c>
      <c r="AG179" s="78" t="str">
        <f>IF(AND('Hitos de enfoque priorizado'!C179="No",'Hitos de enfoque priorizado'!F179=""),IF('Hitos de enfoque priorizado'!B179=6,"ERROR 2","N/C"),"CORRECT")</f>
        <v>CORRECT</v>
      </c>
    </row>
    <row r="180" spans="1:33">
      <c r="A180" s="85">
        <f>COUNTIFS('Hitos de enfoque priorizado'!B180,"1",'Hitos de enfoque priorizado'!C180,"Sí")</f>
        <v>0</v>
      </c>
      <c r="B180" s="90">
        <f>COUNTIFS('Hitos de enfoque priorizado'!B180,"2",'Hitos de enfoque priorizado'!C180,"Sí")</f>
        <v>0</v>
      </c>
      <c r="C180" s="86">
        <f>COUNTIFS('Hitos de enfoque priorizado'!B180,"3",'Hitos de enfoque priorizado'!C180,"Sí")</f>
        <v>0</v>
      </c>
      <c r="D180" s="87">
        <f>COUNTIFS('Hitos de enfoque priorizado'!B180,"4",'Hitos de enfoque priorizado'!C180,"Sí")</f>
        <v>0</v>
      </c>
      <c r="E180" s="88">
        <f>COUNTIFS('Hitos de enfoque priorizado'!B180,"5",'Hitos de enfoque priorizado'!C180,"Sí")</f>
        <v>0</v>
      </c>
      <c r="F180" s="89">
        <f>COUNTIFS('Hitos de enfoque priorizado'!B180,"6",'Hitos de enfoque priorizado'!C180,"Sí")</f>
        <v>0</v>
      </c>
      <c r="G180" s="276">
        <f t="shared" si="8"/>
        <v>0</v>
      </c>
      <c r="H180" s="172">
        <f>COUNTIFS('Hitos de enfoque priorizado'!B180,"1",'Hitos de enfoque priorizado'!C180,"N/C")</f>
        <v>0</v>
      </c>
      <c r="I180" s="172">
        <f>COUNTIFS('Hitos de enfoque priorizado'!B180,"2",'Hitos de enfoque priorizado'!C180,"N/C")</f>
        <v>0</v>
      </c>
      <c r="J180" s="172">
        <f>COUNTIFS('Hitos de enfoque priorizado'!B180,"3",'Hitos de enfoque priorizado'!C180,"N/C")</f>
        <v>0</v>
      </c>
      <c r="K180" s="172">
        <f>COUNTIFS('Hitos de enfoque priorizado'!B180,"4",'Hitos de enfoque priorizado'!C180,"N/C")</f>
        <v>0</v>
      </c>
      <c r="L180" s="172">
        <f>COUNTIFS('Hitos de enfoque priorizado'!B180,"5",'Hitos de enfoque priorizado'!C180,"N/C")</f>
        <v>0</v>
      </c>
      <c r="M180" s="172">
        <f>COUNTIFS('Hitos de enfoque priorizado'!B180,"6",'Hitos de enfoque priorizado'!C180,"N/C")</f>
        <v>0</v>
      </c>
      <c r="N180" s="262">
        <f t="shared" si="7"/>
        <v>0</v>
      </c>
      <c r="O180" s="281"/>
      <c r="P180" s="75" t="str">
        <f>IF('Hitos de enfoque priorizado'!$B180=1,'Hitos de enfoque priorizado'!$F180,"")</f>
        <v/>
      </c>
      <c r="Q180" s="75" t="str">
        <f>IF('Hitos de enfoque priorizado'!$B180=2,'Hitos de enfoque priorizado'!$F180,"")</f>
        <v/>
      </c>
      <c r="R180" s="75" t="str">
        <f>IF('Hitos de enfoque priorizado'!$B180=3,'Hitos de enfoque priorizado'!$F180,"")</f>
        <v/>
      </c>
      <c r="S180" s="75">
        <f>IF('Hitos de enfoque priorizado'!$B180=4,'Hitos de enfoque priorizado'!$F180,"")</f>
        <v>0</v>
      </c>
      <c r="T180" s="75" t="str">
        <f>IF('Hitos de enfoque priorizado'!$B180=5,'Hitos de enfoque priorizado'!$F180,"")</f>
        <v/>
      </c>
      <c r="U180" s="76" t="str">
        <f>IF('Hitos de enfoque priorizado'!$B180=6,'Hitos de enfoque priorizado'!$F180,"")</f>
        <v/>
      </c>
      <c r="V180" s="77" t="str">
        <f>IF(AND('Hitos de enfoque priorizado'!C180="Sí",'Hitos de enfoque priorizado'!F180=""),"CORRECT",IF('Hitos de enfoque priorizado'!C180="No","CORRECT",IF('Hitos de enfoque priorizado'!B180=1,"ERROR 1","N/C")))</f>
        <v>N/C</v>
      </c>
      <c r="W180" s="77" t="str">
        <f>IF(AND('Hitos de enfoque priorizado'!C180="Sí",'Hitos de enfoque priorizado'!F180=""),"CORRECT",IF('Hitos de enfoque priorizado'!C180="No","CORRECT",IF('Hitos de enfoque priorizado'!B180=2,"ERROR 1","N/C")))</f>
        <v>N/C</v>
      </c>
      <c r="X180" s="77" t="str">
        <f>IF(AND('Hitos de enfoque priorizado'!C180="Sí",'Hitos de enfoque priorizado'!F180=""),"CORRECT",IF('Hitos de enfoque priorizado'!C180="No","CORRECT",IF('Hitos de enfoque priorizado'!B180=3,"ERROR 1","N/C")))</f>
        <v>N/C</v>
      </c>
      <c r="Y180" s="77" t="str">
        <f>IF(AND('Hitos de enfoque priorizado'!C180="Sí",'Hitos de enfoque priorizado'!F180=""),"CORRECT",IF('Hitos de enfoque priorizado'!C180="No","CORRECT",IF('Hitos de enfoque priorizado'!B180=4,"ERROR 1","N/C")))</f>
        <v>ERROR 1</v>
      </c>
      <c r="Z180" s="77" t="str">
        <f>IF(AND('Hitos de enfoque priorizado'!C180="Sí",'Hitos de enfoque priorizado'!F180=""),"CORRECT",IF('Hitos de enfoque priorizado'!C180="No","CORRECT",IF('Hitos de enfoque priorizado'!B180=5,"ERROR 1","N/C")))</f>
        <v>N/C</v>
      </c>
      <c r="AA180" s="77" t="str">
        <f>IF(AND('Hitos de enfoque priorizado'!C180="Sí",'Hitos de enfoque priorizado'!F180=""),"CORRECT",IF('Hitos de enfoque priorizado'!C180="No","CORRECT",IF('Hitos de enfoque priorizado'!B180=6,"ERROR 1","N/C")))</f>
        <v>N/C</v>
      </c>
      <c r="AB180" s="69" t="str">
        <f>IF(AND('Hitos de enfoque priorizado'!C180="No",'Hitos de enfoque priorizado'!F180=""),IF('Hitos de enfoque priorizado'!B180=1,"ERROR 2","N/C"),"CORRECT")</f>
        <v>CORRECT</v>
      </c>
      <c r="AC180" s="69" t="str">
        <f>IF(AND('Hitos de enfoque priorizado'!C180="No",'Hitos de enfoque priorizado'!F180=""),IF('Hitos de enfoque priorizado'!B180=2,"ERROR 2","N/C"),"CORRECT")</f>
        <v>CORRECT</v>
      </c>
      <c r="AD180" s="69" t="str">
        <f>IF(AND('Hitos de enfoque priorizado'!C180="No",'Hitos de enfoque priorizado'!F180=""),IF('Hitos de enfoque priorizado'!B180=3,"ERROR 2","N/C"),"CORRECT")</f>
        <v>CORRECT</v>
      </c>
      <c r="AE180" s="69" t="str">
        <f>IF(AND('Hitos de enfoque priorizado'!C180="No",'Hitos de enfoque priorizado'!F180=""),IF('Hitos de enfoque priorizado'!B180=4,"ERROR 2","N/C"),"CORRECT")</f>
        <v>CORRECT</v>
      </c>
      <c r="AF180" s="69" t="str">
        <f>IF(AND('Hitos de enfoque priorizado'!C180="No",'Hitos de enfoque priorizado'!F180=""),IF('Hitos de enfoque priorizado'!B180=5,"ERROR 2","N/C"),"CORRECT")</f>
        <v>CORRECT</v>
      </c>
      <c r="AG180" s="78" t="str">
        <f>IF(AND('Hitos de enfoque priorizado'!C180="No",'Hitos de enfoque priorizado'!F180=""),IF('Hitos de enfoque priorizado'!B180=6,"ERROR 2","N/C"),"CORRECT")</f>
        <v>CORRECT</v>
      </c>
    </row>
    <row r="181" spans="1:33">
      <c r="A181" s="85">
        <f>COUNTIFS('Hitos de enfoque priorizado'!B181,"1",'Hitos de enfoque priorizado'!C181,"Sí")</f>
        <v>0</v>
      </c>
      <c r="B181" s="90">
        <f>COUNTIFS('Hitos de enfoque priorizado'!B181,"2",'Hitos de enfoque priorizado'!C181,"Sí")</f>
        <v>0</v>
      </c>
      <c r="C181" s="86">
        <f>COUNTIFS('Hitos de enfoque priorizado'!B181,"3",'Hitos de enfoque priorizado'!C181,"Sí")</f>
        <v>0</v>
      </c>
      <c r="D181" s="87">
        <f>COUNTIFS('Hitos de enfoque priorizado'!B181,"4",'Hitos de enfoque priorizado'!C181,"Sí")</f>
        <v>0</v>
      </c>
      <c r="E181" s="88">
        <f>COUNTIFS('Hitos de enfoque priorizado'!B181,"5",'Hitos de enfoque priorizado'!C181,"Sí")</f>
        <v>0</v>
      </c>
      <c r="F181" s="89">
        <f>COUNTIFS('Hitos de enfoque priorizado'!B181,"6",'Hitos de enfoque priorizado'!C181,"Sí")</f>
        <v>0</v>
      </c>
      <c r="G181" s="276">
        <f t="shared" si="8"/>
        <v>0</v>
      </c>
      <c r="H181" s="172">
        <f>COUNTIFS('Hitos de enfoque priorizado'!B181,"1",'Hitos de enfoque priorizado'!C181,"N/C")</f>
        <v>0</v>
      </c>
      <c r="I181" s="172">
        <f>COUNTIFS('Hitos de enfoque priorizado'!B181,"2",'Hitos de enfoque priorizado'!C181,"N/C")</f>
        <v>0</v>
      </c>
      <c r="J181" s="172">
        <f>COUNTIFS('Hitos de enfoque priorizado'!B181,"3",'Hitos de enfoque priorizado'!C181,"N/C")</f>
        <v>0</v>
      </c>
      <c r="K181" s="172">
        <f>COUNTIFS('Hitos de enfoque priorizado'!B181,"4",'Hitos de enfoque priorizado'!C181,"N/C")</f>
        <v>0</v>
      </c>
      <c r="L181" s="172">
        <f>COUNTIFS('Hitos de enfoque priorizado'!B181,"5",'Hitos de enfoque priorizado'!C181,"N/C")</f>
        <v>0</v>
      </c>
      <c r="M181" s="172">
        <f>COUNTIFS('Hitos de enfoque priorizado'!B181,"6",'Hitos de enfoque priorizado'!C181,"N/C")</f>
        <v>0</v>
      </c>
      <c r="N181" s="262">
        <f t="shared" si="7"/>
        <v>0</v>
      </c>
      <c r="O181" s="281"/>
      <c r="P181" s="75" t="str">
        <f>IF('Hitos de enfoque priorizado'!$B181=1,'Hitos de enfoque priorizado'!$F181,"")</f>
        <v/>
      </c>
      <c r="Q181" s="75" t="str">
        <f>IF('Hitos de enfoque priorizado'!$B181=2,'Hitos de enfoque priorizado'!$F181,"")</f>
        <v/>
      </c>
      <c r="R181" s="75" t="str">
        <f>IF('Hitos de enfoque priorizado'!$B181=3,'Hitos de enfoque priorizado'!$F181,"")</f>
        <v/>
      </c>
      <c r="S181" s="75">
        <f>IF('Hitos de enfoque priorizado'!$B181=4,'Hitos de enfoque priorizado'!$F181,"")</f>
        <v>0</v>
      </c>
      <c r="T181" s="75" t="str">
        <f>IF('Hitos de enfoque priorizado'!$B181=5,'Hitos de enfoque priorizado'!$F181,"")</f>
        <v/>
      </c>
      <c r="U181" s="76" t="str">
        <f>IF('Hitos de enfoque priorizado'!$B181=6,'Hitos de enfoque priorizado'!$F181,"")</f>
        <v/>
      </c>
      <c r="V181" s="77" t="str">
        <f>IF(AND('Hitos de enfoque priorizado'!C181="Sí",'Hitos de enfoque priorizado'!F181=""),"CORRECT",IF('Hitos de enfoque priorizado'!C181="No","CORRECT",IF('Hitos de enfoque priorizado'!B181=1,"ERROR 1","N/C")))</f>
        <v>N/C</v>
      </c>
      <c r="W181" s="77" t="str">
        <f>IF(AND('Hitos de enfoque priorizado'!C181="Sí",'Hitos de enfoque priorizado'!F181=""),"CORRECT",IF('Hitos de enfoque priorizado'!C181="No","CORRECT",IF('Hitos de enfoque priorizado'!B181=2,"ERROR 1","N/C")))</f>
        <v>N/C</v>
      </c>
      <c r="X181" s="77" t="str">
        <f>IF(AND('Hitos de enfoque priorizado'!C181="Sí",'Hitos de enfoque priorizado'!F181=""),"CORRECT",IF('Hitos de enfoque priorizado'!C181="No","CORRECT",IF('Hitos de enfoque priorizado'!B181=3,"ERROR 1","N/C")))</f>
        <v>N/C</v>
      </c>
      <c r="Y181" s="77" t="str">
        <f>IF(AND('Hitos de enfoque priorizado'!C181="Sí",'Hitos de enfoque priorizado'!F181=""),"CORRECT",IF('Hitos de enfoque priorizado'!C181="No","CORRECT",IF('Hitos de enfoque priorizado'!B181=4,"ERROR 1","N/C")))</f>
        <v>ERROR 1</v>
      </c>
      <c r="Z181" s="77" t="str">
        <f>IF(AND('Hitos de enfoque priorizado'!C181="Sí",'Hitos de enfoque priorizado'!F181=""),"CORRECT",IF('Hitos de enfoque priorizado'!C181="No","CORRECT",IF('Hitos de enfoque priorizado'!B181=5,"ERROR 1","N/C")))</f>
        <v>N/C</v>
      </c>
      <c r="AA181" s="77" t="str">
        <f>IF(AND('Hitos de enfoque priorizado'!C181="Sí",'Hitos de enfoque priorizado'!F181=""),"CORRECT",IF('Hitos de enfoque priorizado'!C181="No","CORRECT",IF('Hitos de enfoque priorizado'!B181=6,"ERROR 1","N/C")))</f>
        <v>N/C</v>
      </c>
      <c r="AB181" s="69" t="str">
        <f>IF(AND('Hitos de enfoque priorizado'!C181="No",'Hitos de enfoque priorizado'!F181=""),IF('Hitos de enfoque priorizado'!B181=1,"ERROR 2","N/C"),"CORRECT")</f>
        <v>CORRECT</v>
      </c>
      <c r="AC181" s="69" t="str">
        <f>IF(AND('Hitos de enfoque priorizado'!C181="No",'Hitos de enfoque priorizado'!F181=""),IF('Hitos de enfoque priorizado'!B181=2,"ERROR 2","N/C"),"CORRECT")</f>
        <v>CORRECT</v>
      </c>
      <c r="AD181" s="69" t="str">
        <f>IF(AND('Hitos de enfoque priorizado'!C181="No",'Hitos de enfoque priorizado'!F181=""),IF('Hitos de enfoque priorizado'!B181=3,"ERROR 2","N/C"),"CORRECT")</f>
        <v>CORRECT</v>
      </c>
      <c r="AE181" s="69" t="str">
        <f>IF(AND('Hitos de enfoque priorizado'!C181="No",'Hitos de enfoque priorizado'!F181=""),IF('Hitos de enfoque priorizado'!B181=4,"ERROR 2","N/C"),"CORRECT")</f>
        <v>CORRECT</v>
      </c>
      <c r="AF181" s="69" t="str">
        <f>IF(AND('Hitos de enfoque priorizado'!C181="No",'Hitos de enfoque priorizado'!F181=""),IF('Hitos de enfoque priorizado'!B181=5,"ERROR 2","N/C"),"CORRECT")</f>
        <v>CORRECT</v>
      </c>
      <c r="AG181" s="78" t="str">
        <f>IF(AND('Hitos de enfoque priorizado'!C181="No",'Hitos de enfoque priorizado'!F181=""),IF('Hitos de enfoque priorizado'!B181=6,"ERROR 2","N/C"),"CORRECT")</f>
        <v>CORRECT</v>
      </c>
    </row>
    <row r="182" spans="1:33">
      <c r="A182" s="85">
        <f>COUNTIFS('Hitos de enfoque priorizado'!B182,"1",'Hitos de enfoque priorizado'!C182,"Sí")</f>
        <v>0</v>
      </c>
      <c r="B182" s="90">
        <f>COUNTIFS('Hitos de enfoque priorizado'!B182,"2",'Hitos de enfoque priorizado'!C182,"Sí")</f>
        <v>0</v>
      </c>
      <c r="C182" s="86">
        <f>COUNTIFS('Hitos de enfoque priorizado'!B182,"3",'Hitos de enfoque priorizado'!C182,"Sí")</f>
        <v>0</v>
      </c>
      <c r="D182" s="87">
        <f>COUNTIFS('Hitos de enfoque priorizado'!B182,"4",'Hitos de enfoque priorizado'!C182,"Sí")</f>
        <v>0</v>
      </c>
      <c r="E182" s="88">
        <f>COUNTIFS('Hitos de enfoque priorizado'!B182,"5",'Hitos de enfoque priorizado'!C182,"Sí")</f>
        <v>0</v>
      </c>
      <c r="F182" s="89">
        <f>COUNTIFS('Hitos de enfoque priorizado'!B182,"6",'Hitos de enfoque priorizado'!C182,"Sí")</f>
        <v>0</v>
      </c>
      <c r="G182" s="276">
        <f t="shared" si="8"/>
        <v>0</v>
      </c>
      <c r="H182" s="172">
        <f>COUNTIFS('Hitos de enfoque priorizado'!B182,"1",'Hitos de enfoque priorizado'!C182,"N/C")</f>
        <v>0</v>
      </c>
      <c r="I182" s="172">
        <f>COUNTIFS('Hitos de enfoque priorizado'!B182,"2",'Hitos de enfoque priorizado'!C182,"N/C")</f>
        <v>0</v>
      </c>
      <c r="J182" s="172">
        <f>COUNTIFS('Hitos de enfoque priorizado'!B182,"3",'Hitos de enfoque priorizado'!C182,"N/C")</f>
        <v>0</v>
      </c>
      <c r="K182" s="172">
        <f>COUNTIFS('Hitos de enfoque priorizado'!B182,"4",'Hitos de enfoque priorizado'!C182,"N/C")</f>
        <v>0</v>
      </c>
      <c r="L182" s="172">
        <f>COUNTIFS('Hitos de enfoque priorizado'!B182,"5",'Hitos de enfoque priorizado'!C182,"N/C")</f>
        <v>0</v>
      </c>
      <c r="M182" s="172">
        <f>COUNTIFS('Hitos de enfoque priorizado'!B182,"6",'Hitos de enfoque priorizado'!C182,"N/C")</f>
        <v>0</v>
      </c>
      <c r="N182" s="262">
        <f t="shared" si="7"/>
        <v>0</v>
      </c>
      <c r="O182" s="281"/>
      <c r="P182" s="75" t="str">
        <f>IF('Hitos de enfoque priorizado'!$B182=1,'Hitos de enfoque priorizado'!$F182,"")</f>
        <v/>
      </c>
      <c r="Q182" s="75" t="str">
        <f>IF('Hitos de enfoque priorizado'!$B182=2,'Hitos de enfoque priorizado'!$F182,"")</f>
        <v/>
      </c>
      <c r="R182" s="75" t="str">
        <f>IF('Hitos de enfoque priorizado'!$B182=3,'Hitos de enfoque priorizado'!$F182,"")</f>
        <v/>
      </c>
      <c r="S182" s="75" t="str">
        <f>IF('Hitos de enfoque priorizado'!$B182=4,'Hitos de enfoque priorizado'!$F182,"")</f>
        <v/>
      </c>
      <c r="T182" s="75" t="str">
        <f>IF('Hitos de enfoque priorizado'!$B182=5,'Hitos de enfoque priorizado'!$F182,"")</f>
        <v/>
      </c>
      <c r="U182" s="76" t="str">
        <f>IF('Hitos de enfoque priorizado'!$B182=6,'Hitos de enfoque priorizado'!$F182,"")</f>
        <v/>
      </c>
      <c r="V182" s="77" t="str">
        <f>IF(AND('Hitos de enfoque priorizado'!C182="Sí",'Hitos de enfoque priorizado'!F182=""),"CORRECT",IF('Hitos de enfoque priorizado'!C182="No","CORRECT",IF('Hitos de enfoque priorizado'!B182=1,"ERROR 1","N/C")))</f>
        <v>N/C</v>
      </c>
      <c r="W182" s="77" t="str">
        <f>IF(AND('Hitos de enfoque priorizado'!C182="Sí",'Hitos de enfoque priorizado'!F182=""),"CORRECT",IF('Hitos de enfoque priorizado'!C182="No","CORRECT",IF('Hitos de enfoque priorizado'!B182=2,"ERROR 1","N/C")))</f>
        <v>N/C</v>
      </c>
      <c r="X182" s="77" t="str">
        <f>IF(AND('Hitos de enfoque priorizado'!C182="Sí",'Hitos de enfoque priorizado'!F182=""),"CORRECT",IF('Hitos de enfoque priorizado'!C182="No","CORRECT",IF('Hitos de enfoque priorizado'!B182=3,"ERROR 1","N/C")))</f>
        <v>N/C</v>
      </c>
      <c r="Y182" s="77" t="str">
        <f>IF(AND('Hitos de enfoque priorizado'!C182="Sí",'Hitos de enfoque priorizado'!F182=""),"CORRECT",IF('Hitos de enfoque priorizado'!C182="No","CORRECT",IF('Hitos de enfoque priorizado'!B182=4,"ERROR 1","N/C")))</f>
        <v>N/C</v>
      </c>
      <c r="Z182" s="77" t="str">
        <f>IF(AND('Hitos de enfoque priorizado'!C182="Sí",'Hitos de enfoque priorizado'!F182=""),"CORRECT",IF('Hitos de enfoque priorizado'!C182="No","CORRECT",IF('Hitos de enfoque priorizado'!B182=5,"ERROR 1","N/C")))</f>
        <v>N/C</v>
      </c>
      <c r="AA182" s="77" t="str">
        <f>IF(AND('Hitos de enfoque priorizado'!C182="Sí",'Hitos de enfoque priorizado'!F182=""),"CORRECT",IF('Hitos de enfoque priorizado'!C182="No","CORRECT",IF('Hitos de enfoque priorizado'!B182=6,"ERROR 1","N/C")))</f>
        <v>N/C</v>
      </c>
      <c r="AB182" s="69" t="str">
        <f>IF(AND('Hitos de enfoque priorizado'!C182="No",'Hitos de enfoque priorizado'!F182=""),IF('Hitos de enfoque priorizado'!B182=1,"ERROR 2","N/C"),"CORRECT")</f>
        <v>CORRECT</v>
      </c>
      <c r="AC182" s="69" t="str">
        <f>IF(AND('Hitos de enfoque priorizado'!C182="No",'Hitos de enfoque priorizado'!F182=""),IF('Hitos de enfoque priorizado'!B182=2,"ERROR 2","N/C"),"CORRECT")</f>
        <v>CORRECT</v>
      </c>
      <c r="AD182" s="69" t="str">
        <f>IF(AND('Hitos de enfoque priorizado'!C182="No",'Hitos de enfoque priorizado'!F182=""),IF('Hitos de enfoque priorizado'!B182=3,"ERROR 2","N/C"),"CORRECT")</f>
        <v>CORRECT</v>
      </c>
      <c r="AE182" s="69" t="str">
        <f>IF(AND('Hitos de enfoque priorizado'!C182="No",'Hitos de enfoque priorizado'!F182=""),IF('Hitos de enfoque priorizado'!B182=4,"ERROR 2","N/C"),"CORRECT")</f>
        <v>CORRECT</v>
      </c>
      <c r="AF182" s="69" t="str">
        <f>IF(AND('Hitos de enfoque priorizado'!C182="No",'Hitos de enfoque priorizado'!F182=""),IF('Hitos de enfoque priorizado'!B182=5,"ERROR 2","N/C"),"CORRECT")</f>
        <v>CORRECT</v>
      </c>
      <c r="AG182" s="78" t="str">
        <f>IF(AND('Hitos de enfoque priorizado'!C182="No",'Hitos de enfoque priorizado'!F182=""),IF('Hitos de enfoque priorizado'!B182=6,"ERROR 2","N/C"),"CORRECT")</f>
        <v>CORRECT</v>
      </c>
    </row>
    <row r="183" spans="1:33">
      <c r="A183" s="85">
        <f>COUNTIFS('Hitos de enfoque priorizado'!B183,"1",'Hitos de enfoque priorizado'!C183,"Sí")</f>
        <v>0</v>
      </c>
      <c r="B183" s="90">
        <f>COUNTIFS('Hitos de enfoque priorizado'!B183,"2",'Hitos de enfoque priorizado'!C183,"Sí")</f>
        <v>0</v>
      </c>
      <c r="C183" s="86">
        <f>COUNTIFS('Hitos de enfoque priorizado'!B183,"3",'Hitos de enfoque priorizado'!C183,"Sí")</f>
        <v>0</v>
      </c>
      <c r="D183" s="87">
        <f>COUNTIFS('Hitos de enfoque priorizado'!B183,"4",'Hitos de enfoque priorizado'!C183,"Sí")</f>
        <v>0</v>
      </c>
      <c r="E183" s="88">
        <f>COUNTIFS('Hitos de enfoque priorizado'!B183,"5",'Hitos de enfoque priorizado'!C183,"Sí")</f>
        <v>0</v>
      </c>
      <c r="F183" s="89">
        <f>COUNTIFS('Hitos de enfoque priorizado'!B183,"6",'Hitos de enfoque priorizado'!C183,"Sí")</f>
        <v>0</v>
      </c>
      <c r="G183" s="276">
        <f t="shared" si="8"/>
        <v>0</v>
      </c>
      <c r="H183" s="172">
        <f>COUNTIFS('Hitos de enfoque priorizado'!B183,"1",'Hitos de enfoque priorizado'!C183,"N/C")</f>
        <v>0</v>
      </c>
      <c r="I183" s="172">
        <f>COUNTIFS('Hitos de enfoque priorizado'!B183,"2",'Hitos de enfoque priorizado'!C183,"N/C")</f>
        <v>0</v>
      </c>
      <c r="J183" s="172">
        <f>COUNTIFS('Hitos de enfoque priorizado'!B183,"3",'Hitos de enfoque priorizado'!C183,"N/C")</f>
        <v>0</v>
      </c>
      <c r="K183" s="172">
        <f>COUNTIFS('Hitos de enfoque priorizado'!B183,"4",'Hitos de enfoque priorizado'!C183,"N/C")</f>
        <v>0</v>
      </c>
      <c r="L183" s="172">
        <f>COUNTIFS('Hitos de enfoque priorizado'!B183,"5",'Hitos de enfoque priorizado'!C183,"N/C")</f>
        <v>0</v>
      </c>
      <c r="M183" s="172">
        <f>COUNTIFS('Hitos de enfoque priorizado'!B183,"6",'Hitos de enfoque priorizado'!C183,"N/C")</f>
        <v>0</v>
      </c>
      <c r="N183" s="262">
        <f t="shared" si="7"/>
        <v>0</v>
      </c>
      <c r="O183" s="281"/>
      <c r="P183" s="75" t="str">
        <f>IF('Hitos de enfoque priorizado'!$B183=1,'Hitos de enfoque priorizado'!$F183,"")</f>
        <v/>
      </c>
      <c r="Q183" s="75" t="str">
        <f>IF('Hitos de enfoque priorizado'!$B183=2,'Hitos de enfoque priorizado'!$F183,"")</f>
        <v/>
      </c>
      <c r="R183" s="75" t="str">
        <f>IF('Hitos de enfoque priorizado'!$B183=3,'Hitos de enfoque priorizado'!$F183,"")</f>
        <v/>
      </c>
      <c r="S183" s="75">
        <f>IF('Hitos de enfoque priorizado'!$B183=4,'Hitos de enfoque priorizado'!$F183,"")</f>
        <v>0</v>
      </c>
      <c r="T183" s="75" t="str">
        <f>IF('Hitos de enfoque priorizado'!$B183=5,'Hitos de enfoque priorizado'!$F183,"")</f>
        <v/>
      </c>
      <c r="U183" s="76" t="str">
        <f>IF('Hitos de enfoque priorizado'!$B183=6,'Hitos de enfoque priorizado'!$F183,"")</f>
        <v/>
      </c>
      <c r="V183" s="77" t="str">
        <f>IF(AND('Hitos de enfoque priorizado'!C183="Sí",'Hitos de enfoque priorizado'!F183=""),"CORRECT",IF('Hitos de enfoque priorizado'!C183="No","CORRECT",IF('Hitos de enfoque priorizado'!B183=1,"ERROR 1","N/C")))</f>
        <v>N/C</v>
      </c>
      <c r="W183" s="77" t="str">
        <f>IF(AND('Hitos de enfoque priorizado'!C183="Sí",'Hitos de enfoque priorizado'!F183=""),"CORRECT",IF('Hitos de enfoque priorizado'!C183="No","CORRECT",IF('Hitos de enfoque priorizado'!B183=2,"ERROR 1","N/C")))</f>
        <v>N/C</v>
      </c>
      <c r="X183" s="77" t="str">
        <f>IF(AND('Hitos de enfoque priorizado'!C183="Sí",'Hitos de enfoque priorizado'!F183=""),"CORRECT",IF('Hitos de enfoque priorizado'!C183="No","CORRECT",IF('Hitos de enfoque priorizado'!B183=3,"ERROR 1","N/C")))</f>
        <v>N/C</v>
      </c>
      <c r="Y183" s="77" t="str">
        <f>IF(AND('Hitos de enfoque priorizado'!C183="Sí",'Hitos de enfoque priorizado'!F183=""),"CORRECT",IF('Hitos de enfoque priorizado'!C183="No","CORRECT",IF('Hitos de enfoque priorizado'!B183=4,"ERROR 1","N/C")))</f>
        <v>ERROR 1</v>
      </c>
      <c r="Z183" s="77" t="str">
        <f>IF(AND('Hitos de enfoque priorizado'!C183="Sí",'Hitos de enfoque priorizado'!F183=""),"CORRECT",IF('Hitos de enfoque priorizado'!C183="No","CORRECT",IF('Hitos de enfoque priorizado'!B183=5,"ERROR 1","N/C")))</f>
        <v>N/C</v>
      </c>
      <c r="AA183" s="77" t="str">
        <f>IF(AND('Hitos de enfoque priorizado'!C183="Sí",'Hitos de enfoque priorizado'!F183=""),"CORRECT",IF('Hitos de enfoque priorizado'!C183="No","CORRECT",IF('Hitos de enfoque priorizado'!B183=6,"ERROR 1","N/C")))</f>
        <v>N/C</v>
      </c>
      <c r="AB183" s="69" t="str">
        <f>IF(AND('Hitos de enfoque priorizado'!C183="No",'Hitos de enfoque priorizado'!F183=""),IF('Hitos de enfoque priorizado'!B183=1,"ERROR 2","N/C"),"CORRECT")</f>
        <v>CORRECT</v>
      </c>
      <c r="AC183" s="69" t="str">
        <f>IF(AND('Hitos de enfoque priorizado'!C183="No",'Hitos de enfoque priorizado'!F183=""),IF('Hitos de enfoque priorizado'!B183=2,"ERROR 2","N/C"),"CORRECT")</f>
        <v>CORRECT</v>
      </c>
      <c r="AD183" s="69" t="str">
        <f>IF(AND('Hitos de enfoque priorizado'!C183="No",'Hitos de enfoque priorizado'!F183=""),IF('Hitos de enfoque priorizado'!B183=3,"ERROR 2","N/C"),"CORRECT")</f>
        <v>CORRECT</v>
      </c>
      <c r="AE183" s="69" t="str">
        <f>IF(AND('Hitos de enfoque priorizado'!C183="No",'Hitos de enfoque priorizado'!F183=""),IF('Hitos de enfoque priorizado'!B183=4,"ERROR 2","N/C"),"CORRECT")</f>
        <v>CORRECT</v>
      </c>
      <c r="AF183" s="69" t="str">
        <f>IF(AND('Hitos de enfoque priorizado'!C183="No",'Hitos de enfoque priorizado'!F183=""),IF('Hitos de enfoque priorizado'!B183=5,"ERROR 2","N/C"),"CORRECT")</f>
        <v>CORRECT</v>
      </c>
      <c r="AG183" s="78" t="str">
        <f>IF(AND('Hitos de enfoque priorizado'!C183="No",'Hitos de enfoque priorizado'!F183=""),IF('Hitos de enfoque priorizado'!B183=6,"ERROR 2","N/C"),"CORRECT")</f>
        <v>CORRECT</v>
      </c>
    </row>
    <row r="184" spans="1:33">
      <c r="A184" s="85">
        <f>COUNTIFS('Hitos de enfoque priorizado'!B184,"1",'Hitos de enfoque priorizado'!C184,"Sí")</f>
        <v>0</v>
      </c>
      <c r="B184" s="90">
        <f>COUNTIFS('Hitos de enfoque priorizado'!B184,"2",'Hitos de enfoque priorizado'!C184,"Sí")</f>
        <v>0</v>
      </c>
      <c r="C184" s="86">
        <f>COUNTIFS('Hitos de enfoque priorizado'!B184,"3",'Hitos de enfoque priorizado'!C184,"Sí")</f>
        <v>0</v>
      </c>
      <c r="D184" s="87">
        <f>COUNTIFS('Hitos de enfoque priorizado'!B184,"4",'Hitos de enfoque priorizado'!C184,"Sí")</f>
        <v>0</v>
      </c>
      <c r="E184" s="88">
        <f>COUNTIFS('Hitos de enfoque priorizado'!B184,"5",'Hitos de enfoque priorizado'!C184,"Sí")</f>
        <v>0</v>
      </c>
      <c r="F184" s="89">
        <f>COUNTIFS('Hitos de enfoque priorizado'!B184,"6",'Hitos de enfoque priorizado'!C184,"Sí")</f>
        <v>0</v>
      </c>
      <c r="G184" s="276">
        <f t="shared" si="8"/>
        <v>0</v>
      </c>
      <c r="H184" s="172">
        <f>COUNTIFS('Hitos de enfoque priorizado'!B184,"1",'Hitos de enfoque priorizado'!C184,"N/C")</f>
        <v>0</v>
      </c>
      <c r="I184" s="172">
        <f>COUNTIFS('Hitos de enfoque priorizado'!B184,"2",'Hitos de enfoque priorizado'!C184,"N/C")</f>
        <v>0</v>
      </c>
      <c r="J184" s="172">
        <f>COUNTIFS('Hitos de enfoque priorizado'!B184,"3",'Hitos de enfoque priorizado'!C184,"N/C")</f>
        <v>0</v>
      </c>
      <c r="K184" s="172">
        <f>COUNTIFS('Hitos de enfoque priorizado'!B184,"4",'Hitos de enfoque priorizado'!C184,"N/C")</f>
        <v>0</v>
      </c>
      <c r="L184" s="172">
        <f>COUNTIFS('Hitos de enfoque priorizado'!B184,"5",'Hitos de enfoque priorizado'!C184,"N/C")</f>
        <v>0</v>
      </c>
      <c r="M184" s="172">
        <f>COUNTIFS('Hitos de enfoque priorizado'!B184,"6",'Hitos de enfoque priorizado'!C184,"N/C")</f>
        <v>0</v>
      </c>
      <c r="N184" s="262">
        <f t="shared" si="7"/>
        <v>0</v>
      </c>
      <c r="O184" s="281"/>
      <c r="P184" s="75" t="str">
        <f>IF('Hitos de enfoque priorizado'!$B184=1,'Hitos de enfoque priorizado'!$F184,"")</f>
        <v/>
      </c>
      <c r="Q184" s="75" t="str">
        <f>IF('Hitos de enfoque priorizado'!$B184=2,'Hitos de enfoque priorizado'!$F184,"")</f>
        <v/>
      </c>
      <c r="R184" s="75" t="str">
        <f>IF('Hitos de enfoque priorizado'!$B184=3,'Hitos de enfoque priorizado'!$F184,"")</f>
        <v/>
      </c>
      <c r="S184" s="75">
        <f>IF('Hitos de enfoque priorizado'!$B184=4,'Hitos de enfoque priorizado'!$F184,"")</f>
        <v>0</v>
      </c>
      <c r="T184" s="75" t="str">
        <f>IF('Hitos de enfoque priorizado'!$B184=5,'Hitos de enfoque priorizado'!$F184,"")</f>
        <v/>
      </c>
      <c r="U184" s="76" t="str">
        <f>IF('Hitos de enfoque priorizado'!$B184=6,'Hitos de enfoque priorizado'!$F184,"")</f>
        <v/>
      </c>
      <c r="V184" s="77" t="str">
        <f>IF(AND('Hitos de enfoque priorizado'!C184="Sí",'Hitos de enfoque priorizado'!F184=""),"CORRECT",IF('Hitos de enfoque priorizado'!C184="No","CORRECT",IF('Hitos de enfoque priorizado'!B184=1,"ERROR 1","N/C")))</f>
        <v>N/C</v>
      </c>
      <c r="W184" s="77" t="str">
        <f>IF(AND('Hitos de enfoque priorizado'!C184="Sí",'Hitos de enfoque priorizado'!F184=""),"CORRECT",IF('Hitos de enfoque priorizado'!C184="No","CORRECT",IF('Hitos de enfoque priorizado'!B184=2,"ERROR 1","N/C")))</f>
        <v>N/C</v>
      </c>
      <c r="X184" s="77" t="str">
        <f>IF(AND('Hitos de enfoque priorizado'!C184="Sí",'Hitos de enfoque priorizado'!F184=""),"CORRECT",IF('Hitos de enfoque priorizado'!C184="No","CORRECT",IF('Hitos de enfoque priorizado'!B184=3,"ERROR 1","N/C")))</f>
        <v>N/C</v>
      </c>
      <c r="Y184" s="77" t="str">
        <f>IF(AND('Hitos de enfoque priorizado'!C184="Sí",'Hitos de enfoque priorizado'!F184=""),"CORRECT",IF('Hitos de enfoque priorizado'!C184="No","CORRECT",IF('Hitos de enfoque priorizado'!B184=4,"ERROR 1","N/C")))</f>
        <v>ERROR 1</v>
      </c>
      <c r="Z184" s="77" t="str">
        <f>IF(AND('Hitos de enfoque priorizado'!C184="Sí",'Hitos de enfoque priorizado'!F184=""),"CORRECT",IF('Hitos de enfoque priorizado'!C184="No","CORRECT",IF('Hitos de enfoque priorizado'!B184=5,"ERROR 1","N/C")))</f>
        <v>N/C</v>
      </c>
      <c r="AA184" s="77" t="str">
        <f>IF(AND('Hitos de enfoque priorizado'!C184="Sí",'Hitos de enfoque priorizado'!F184=""),"CORRECT",IF('Hitos de enfoque priorizado'!C184="No","CORRECT",IF('Hitos de enfoque priorizado'!B184=6,"ERROR 1","N/C")))</f>
        <v>N/C</v>
      </c>
      <c r="AB184" s="69" t="str">
        <f>IF(AND('Hitos de enfoque priorizado'!C184="No",'Hitos de enfoque priorizado'!F184=""),IF('Hitos de enfoque priorizado'!B184=1,"ERROR 2","N/C"),"CORRECT")</f>
        <v>CORRECT</v>
      </c>
      <c r="AC184" s="69" t="str">
        <f>IF(AND('Hitos de enfoque priorizado'!C184="No",'Hitos de enfoque priorizado'!F184=""),IF('Hitos de enfoque priorizado'!B184=2,"ERROR 2","N/C"),"CORRECT")</f>
        <v>CORRECT</v>
      </c>
      <c r="AD184" s="69" t="str">
        <f>IF(AND('Hitos de enfoque priorizado'!C184="No",'Hitos de enfoque priorizado'!F184=""),IF('Hitos de enfoque priorizado'!B184=3,"ERROR 2","N/C"),"CORRECT")</f>
        <v>CORRECT</v>
      </c>
      <c r="AE184" s="69" t="str">
        <f>IF(AND('Hitos de enfoque priorizado'!C184="No",'Hitos de enfoque priorizado'!F184=""),IF('Hitos de enfoque priorizado'!B184=4,"ERROR 2","N/C"),"CORRECT")</f>
        <v>CORRECT</v>
      </c>
      <c r="AF184" s="69" t="str">
        <f>IF(AND('Hitos de enfoque priorizado'!C184="No",'Hitos de enfoque priorizado'!F184=""),IF('Hitos de enfoque priorizado'!B184=5,"ERROR 2","N/C"),"CORRECT")</f>
        <v>CORRECT</v>
      </c>
      <c r="AG184" s="78" t="str">
        <f>IF(AND('Hitos de enfoque priorizado'!C184="No",'Hitos de enfoque priorizado'!F184=""),IF('Hitos de enfoque priorizado'!B184=6,"ERROR 2","N/C"),"CORRECT")</f>
        <v>CORRECT</v>
      </c>
    </row>
    <row r="185" spans="1:33">
      <c r="A185" s="85">
        <f>COUNTIFS('Hitos de enfoque priorizado'!B185,"1",'Hitos de enfoque priorizado'!C185,"Sí")</f>
        <v>0</v>
      </c>
      <c r="B185" s="90">
        <f>COUNTIFS('Hitos de enfoque priorizado'!B185,"2",'Hitos de enfoque priorizado'!C185,"Sí")</f>
        <v>0</v>
      </c>
      <c r="C185" s="86">
        <f>COUNTIFS('Hitos de enfoque priorizado'!B185,"3",'Hitos de enfoque priorizado'!C185,"Sí")</f>
        <v>0</v>
      </c>
      <c r="D185" s="87">
        <f>COUNTIFS('Hitos de enfoque priorizado'!B185,"4",'Hitos de enfoque priorizado'!C185,"Sí")</f>
        <v>0</v>
      </c>
      <c r="E185" s="88">
        <f>COUNTIFS('Hitos de enfoque priorizado'!B185,"5",'Hitos de enfoque priorizado'!C185,"Sí")</f>
        <v>0</v>
      </c>
      <c r="F185" s="89">
        <f>COUNTIFS('Hitos de enfoque priorizado'!B185,"6",'Hitos de enfoque priorizado'!C185,"Sí")</f>
        <v>0</v>
      </c>
      <c r="G185" s="276">
        <f t="shared" si="8"/>
        <v>0</v>
      </c>
      <c r="H185" s="172">
        <f>COUNTIFS('Hitos de enfoque priorizado'!B185,"1",'Hitos de enfoque priorizado'!C185,"N/C")</f>
        <v>0</v>
      </c>
      <c r="I185" s="172">
        <f>COUNTIFS('Hitos de enfoque priorizado'!B185,"2",'Hitos de enfoque priorizado'!C185,"N/C")</f>
        <v>0</v>
      </c>
      <c r="J185" s="172">
        <f>COUNTIFS('Hitos de enfoque priorizado'!B185,"3",'Hitos de enfoque priorizado'!C185,"N/C")</f>
        <v>0</v>
      </c>
      <c r="K185" s="172">
        <f>COUNTIFS('Hitos de enfoque priorizado'!B185,"4",'Hitos de enfoque priorizado'!C185,"N/C")</f>
        <v>0</v>
      </c>
      <c r="L185" s="172">
        <f>COUNTIFS('Hitos de enfoque priorizado'!B185,"5",'Hitos de enfoque priorizado'!C185,"N/C")</f>
        <v>0</v>
      </c>
      <c r="M185" s="172">
        <f>COUNTIFS('Hitos de enfoque priorizado'!B185,"6",'Hitos de enfoque priorizado'!C185,"N/C")</f>
        <v>0</v>
      </c>
      <c r="N185" s="262">
        <f t="shared" si="7"/>
        <v>0</v>
      </c>
      <c r="O185" s="282"/>
      <c r="P185" s="75" t="str">
        <f>IF('Hitos de enfoque priorizado'!$B185=1,'Hitos de enfoque priorizado'!$F185,"")</f>
        <v/>
      </c>
      <c r="Q185" s="75" t="str">
        <f>IF('Hitos de enfoque priorizado'!$B185=2,'Hitos de enfoque priorizado'!$F185,"")</f>
        <v/>
      </c>
      <c r="R185" s="75" t="str">
        <f>IF('Hitos de enfoque priorizado'!$B185=3,'Hitos de enfoque priorizado'!$F185,"")</f>
        <v/>
      </c>
      <c r="S185" s="75">
        <f>IF('Hitos de enfoque priorizado'!$B185=4,'Hitos de enfoque priorizado'!$F185,"")</f>
        <v>0</v>
      </c>
      <c r="T185" s="75" t="str">
        <f>IF('Hitos de enfoque priorizado'!$B185=5,'Hitos de enfoque priorizado'!$F185,"")</f>
        <v/>
      </c>
      <c r="U185" s="76" t="str">
        <f>IF('Hitos de enfoque priorizado'!$B185=6,'Hitos de enfoque priorizado'!$F185,"")</f>
        <v/>
      </c>
      <c r="V185" s="77" t="str">
        <f>IF(AND('Hitos de enfoque priorizado'!C185="Sí",'Hitos de enfoque priorizado'!F185=""),"CORRECT",IF('Hitos de enfoque priorizado'!C185="No","CORRECT",IF('Hitos de enfoque priorizado'!B185=1,"ERROR 1","N/C")))</f>
        <v>N/C</v>
      </c>
      <c r="W185" s="77" t="str">
        <f>IF(AND('Hitos de enfoque priorizado'!C185="Sí",'Hitos de enfoque priorizado'!F185=""),"CORRECT",IF('Hitos de enfoque priorizado'!C185="No","CORRECT",IF('Hitos de enfoque priorizado'!B185=2,"ERROR 1","N/C")))</f>
        <v>N/C</v>
      </c>
      <c r="X185" s="77" t="str">
        <f>IF(AND('Hitos de enfoque priorizado'!C185="Sí",'Hitos de enfoque priorizado'!F185=""),"CORRECT",IF('Hitos de enfoque priorizado'!C185="No","CORRECT",IF('Hitos de enfoque priorizado'!B185=3,"ERROR 1","N/C")))</f>
        <v>N/C</v>
      </c>
      <c r="Y185" s="77" t="str">
        <f>IF(AND('Hitos de enfoque priorizado'!C185="Sí",'Hitos de enfoque priorizado'!F185=""),"CORRECT",IF('Hitos de enfoque priorizado'!C185="No","CORRECT",IF('Hitos de enfoque priorizado'!B185=4,"ERROR 1","N/C")))</f>
        <v>ERROR 1</v>
      </c>
      <c r="Z185" s="77" t="str">
        <f>IF(AND('Hitos de enfoque priorizado'!C185="Sí",'Hitos de enfoque priorizado'!F185=""),"CORRECT",IF('Hitos de enfoque priorizado'!C185="No","CORRECT",IF('Hitos de enfoque priorizado'!B185=5,"ERROR 1","N/C")))</f>
        <v>N/C</v>
      </c>
      <c r="AA185" s="77" t="str">
        <f>IF(AND('Hitos de enfoque priorizado'!C185="Sí",'Hitos de enfoque priorizado'!F185=""),"CORRECT",IF('Hitos de enfoque priorizado'!C185="No","CORRECT",IF('Hitos de enfoque priorizado'!B185=6,"ERROR 1","N/C")))</f>
        <v>N/C</v>
      </c>
      <c r="AB185" s="69" t="str">
        <f>IF(AND('Hitos de enfoque priorizado'!C185="No",'Hitos de enfoque priorizado'!F185=""),IF('Hitos de enfoque priorizado'!B185=1,"ERROR 2","N/C"),"CORRECT")</f>
        <v>CORRECT</v>
      </c>
      <c r="AC185" s="69" t="str">
        <f>IF(AND('Hitos de enfoque priorizado'!C185="No",'Hitos de enfoque priorizado'!F185=""),IF('Hitos de enfoque priorizado'!B185=2,"ERROR 2","N/C"),"CORRECT")</f>
        <v>CORRECT</v>
      </c>
      <c r="AD185" s="69" t="str">
        <f>IF(AND('Hitos de enfoque priorizado'!C185="No",'Hitos de enfoque priorizado'!F185=""),IF('Hitos de enfoque priorizado'!B185=3,"ERROR 2","N/C"),"CORRECT")</f>
        <v>CORRECT</v>
      </c>
      <c r="AE185" s="69" t="str">
        <f>IF(AND('Hitos de enfoque priorizado'!C185="No",'Hitos de enfoque priorizado'!F185=""),IF('Hitos de enfoque priorizado'!B185=4,"ERROR 2","N/C"),"CORRECT")</f>
        <v>CORRECT</v>
      </c>
      <c r="AF185" s="69" t="str">
        <f>IF(AND('Hitos de enfoque priorizado'!C185="No",'Hitos de enfoque priorizado'!F185=""),IF('Hitos de enfoque priorizado'!B185=5,"ERROR 2","N/C"),"CORRECT")</f>
        <v>CORRECT</v>
      </c>
      <c r="AG185" s="78" t="str">
        <f>IF(AND('Hitos de enfoque priorizado'!C185="No",'Hitos de enfoque priorizado'!F185=""),IF('Hitos de enfoque priorizado'!B185=6,"ERROR 2","N/C"),"CORRECT")</f>
        <v>CORRECT</v>
      </c>
    </row>
    <row r="186" spans="1:33">
      <c r="A186" s="85">
        <f>COUNTIFS('Hitos de enfoque priorizado'!B186,"1",'Hitos de enfoque priorizado'!C186,"Sí")</f>
        <v>0</v>
      </c>
      <c r="B186" s="90">
        <f>COUNTIFS('Hitos de enfoque priorizado'!B186,"2",'Hitos de enfoque priorizado'!C186,"Sí")</f>
        <v>0</v>
      </c>
      <c r="C186" s="86">
        <f>COUNTIFS('Hitos de enfoque priorizado'!B186,"3",'Hitos de enfoque priorizado'!C186,"Sí")</f>
        <v>0</v>
      </c>
      <c r="D186" s="87">
        <f>COUNTIFS('Hitos de enfoque priorizado'!B186,"4",'Hitos de enfoque priorizado'!C186,"Sí")</f>
        <v>0</v>
      </c>
      <c r="E186" s="88">
        <f>COUNTIFS('Hitos de enfoque priorizado'!B186,"5",'Hitos de enfoque priorizado'!C186,"Sí")</f>
        <v>0</v>
      </c>
      <c r="F186" s="89">
        <f>COUNTIFS('Hitos de enfoque priorizado'!B186,"6",'Hitos de enfoque priorizado'!C186,"Sí")</f>
        <v>0</v>
      </c>
      <c r="G186" s="276">
        <f t="shared" si="8"/>
        <v>0</v>
      </c>
      <c r="H186" s="172">
        <f>COUNTIFS('Hitos de enfoque priorizado'!B186,"1",'Hitos de enfoque priorizado'!C186,"N/C")</f>
        <v>0</v>
      </c>
      <c r="I186" s="172">
        <f>COUNTIFS('Hitos de enfoque priorizado'!B186,"2",'Hitos de enfoque priorizado'!C186,"N/C")</f>
        <v>0</v>
      </c>
      <c r="J186" s="172">
        <f>COUNTIFS('Hitos de enfoque priorizado'!B186,"3",'Hitos de enfoque priorizado'!C186,"N/C")</f>
        <v>0</v>
      </c>
      <c r="K186" s="172">
        <f>COUNTIFS('Hitos de enfoque priorizado'!B186,"4",'Hitos de enfoque priorizado'!C186,"N/C")</f>
        <v>0</v>
      </c>
      <c r="L186" s="172">
        <f>COUNTIFS('Hitos de enfoque priorizado'!B186,"5",'Hitos de enfoque priorizado'!C186,"N/C")</f>
        <v>0</v>
      </c>
      <c r="M186" s="172">
        <f>COUNTIFS('Hitos de enfoque priorizado'!B186,"6",'Hitos de enfoque priorizado'!C186,"N/C")</f>
        <v>0</v>
      </c>
      <c r="N186" s="262">
        <f t="shared" si="7"/>
        <v>0</v>
      </c>
      <c r="O186" s="282"/>
      <c r="P186" s="75" t="str">
        <f>IF('Hitos de enfoque priorizado'!$B186=1,'Hitos de enfoque priorizado'!$F186,"")</f>
        <v/>
      </c>
      <c r="Q186" s="75" t="str">
        <f>IF('Hitos de enfoque priorizado'!$B186=2,'Hitos de enfoque priorizado'!$F186,"")</f>
        <v/>
      </c>
      <c r="R186" s="75" t="str">
        <f>IF('Hitos de enfoque priorizado'!$B186=3,'Hitos de enfoque priorizado'!$F186,"")</f>
        <v/>
      </c>
      <c r="S186" s="75">
        <f>IF('Hitos de enfoque priorizado'!$B186=4,'Hitos de enfoque priorizado'!$F186,"")</f>
        <v>0</v>
      </c>
      <c r="T186" s="75" t="str">
        <f>IF('Hitos de enfoque priorizado'!$B186=5,'Hitos de enfoque priorizado'!$F186,"")</f>
        <v/>
      </c>
      <c r="U186" s="76" t="str">
        <f>IF('Hitos de enfoque priorizado'!$B186=6,'Hitos de enfoque priorizado'!$F186,"")</f>
        <v/>
      </c>
      <c r="V186" s="77" t="str">
        <f>IF(AND('Hitos de enfoque priorizado'!C186="Sí",'Hitos de enfoque priorizado'!F186=""),"CORRECT",IF('Hitos de enfoque priorizado'!C186="No","CORRECT",IF('Hitos de enfoque priorizado'!B186=1,"ERROR 1","N/C")))</f>
        <v>N/C</v>
      </c>
      <c r="W186" s="77" t="str">
        <f>IF(AND('Hitos de enfoque priorizado'!C186="Sí",'Hitos de enfoque priorizado'!F186=""),"CORRECT",IF('Hitos de enfoque priorizado'!C186="No","CORRECT",IF('Hitos de enfoque priorizado'!B186=2,"ERROR 1","N/C")))</f>
        <v>N/C</v>
      </c>
      <c r="X186" s="77" t="str">
        <f>IF(AND('Hitos de enfoque priorizado'!C186="Sí",'Hitos de enfoque priorizado'!F186=""),"CORRECT",IF('Hitos de enfoque priorizado'!C186="No","CORRECT",IF('Hitos de enfoque priorizado'!B186=3,"ERROR 1","N/C")))</f>
        <v>N/C</v>
      </c>
      <c r="Y186" s="77" t="str">
        <f>IF(AND('Hitos de enfoque priorizado'!C186="Sí",'Hitos de enfoque priorizado'!F186=""),"CORRECT",IF('Hitos de enfoque priorizado'!C186="No","CORRECT",IF('Hitos de enfoque priorizado'!B186=4,"ERROR 1","N/C")))</f>
        <v>ERROR 1</v>
      </c>
      <c r="Z186" s="77" t="str">
        <f>IF(AND('Hitos de enfoque priorizado'!C186="Sí",'Hitos de enfoque priorizado'!F186=""),"CORRECT",IF('Hitos de enfoque priorizado'!C186="No","CORRECT",IF('Hitos de enfoque priorizado'!B186=5,"ERROR 1","N/C")))</f>
        <v>N/C</v>
      </c>
      <c r="AA186" s="77" t="str">
        <f>IF(AND('Hitos de enfoque priorizado'!C186="Sí",'Hitos de enfoque priorizado'!F186=""),"CORRECT",IF('Hitos de enfoque priorizado'!C186="No","CORRECT",IF('Hitos de enfoque priorizado'!B186=6,"ERROR 1","N/C")))</f>
        <v>N/C</v>
      </c>
      <c r="AB186" s="69" t="str">
        <f>IF(AND('Hitos de enfoque priorizado'!C186="No",'Hitos de enfoque priorizado'!F186=""),IF('Hitos de enfoque priorizado'!B186=1,"ERROR 2","N/C"),"CORRECT")</f>
        <v>CORRECT</v>
      </c>
      <c r="AC186" s="69" t="str">
        <f>IF(AND('Hitos de enfoque priorizado'!C186="No",'Hitos de enfoque priorizado'!F186=""),IF('Hitos de enfoque priorizado'!B186=2,"ERROR 2","N/C"),"CORRECT")</f>
        <v>CORRECT</v>
      </c>
      <c r="AD186" s="69" t="str">
        <f>IF(AND('Hitos de enfoque priorizado'!C186="No",'Hitos de enfoque priorizado'!F186=""),IF('Hitos de enfoque priorizado'!B186=3,"ERROR 2","N/C"),"CORRECT")</f>
        <v>CORRECT</v>
      </c>
      <c r="AE186" s="69" t="str">
        <f>IF(AND('Hitos de enfoque priorizado'!C186="No",'Hitos de enfoque priorizado'!F186=""),IF('Hitos de enfoque priorizado'!B186=4,"ERROR 2","N/C"),"CORRECT")</f>
        <v>CORRECT</v>
      </c>
      <c r="AF186" s="69" t="str">
        <f>IF(AND('Hitos de enfoque priorizado'!C186="No",'Hitos de enfoque priorizado'!F186=""),IF('Hitos de enfoque priorizado'!B186=5,"ERROR 2","N/C"),"CORRECT")</f>
        <v>CORRECT</v>
      </c>
      <c r="AG186" s="78" t="str">
        <f>IF(AND('Hitos de enfoque priorizado'!C186="No",'Hitos de enfoque priorizado'!F186=""),IF('Hitos de enfoque priorizado'!B186=6,"ERROR 2","N/C"),"CORRECT")</f>
        <v>CORRECT</v>
      </c>
    </row>
    <row r="187" spans="1:33">
      <c r="A187" s="85">
        <f>COUNTIFS('Hitos de enfoque priorizado'!B187,"1",'Hitos de enfoque priorizado'!C187,"Sí")</f>
        <v>0</v>
      </c>
      <c r="B187" s="90">
        <f>COUNTIFS('Hitos de enfoque priorizado'!B187,"2",'Hitos de enfoque priorizado'!C187,"Sí")</f>
        <v>0</v>
      </c>
      <c r="C187" s="86">
        <f>COUNTIFS('Hitos de enfoque priorizado'!B187,"3",'Hitos de enfoque priorizado'!C187,"Sí")</f>
        <v>0</v>
      </c>
      <c r="D187" s="87">
        <f>COUNTIFS('Hitos de enfoque priorizado'!B187,"4",'Hitos de enfoque priorizado'!C187,"Sí")</f>
        <v>0</v>
      </c>
      <c r="E187" s="88">
        <f>COUNTIFS('Hitos de enfoque priorizado'!B187,"5",'Hitos de enfoque priorizado'!C187,"Sí")</f>
        <v>0</v>
      </c>
      <c r="F187" s="89">
        <f>COUNTIFS('Hitos de enfoque priorizado'!B187,"6",'Hitos de enfoque priorizado'!C187,"Sí")</f>
        <v>0</v>
      </c>
      <c r="G187" s="276">
        <f t="shared" si="8"/>
        <v>0</v>
      </c>
      <c r="H187" s="172">
        <f>COUNTIFS('Hitos de enfoque priorizado'!B187,"1",'Hitos de enfoque priorizado'!C187,"N/C")</f>
        <v>0</v>
      </c>
      <c r="I187" s="172">
        <f>COUNTIFS('Hitos de enfoque priorizado'!B187,"2",'Hitos de enfoque priorizado'!C187,"N/C")</f>
        <v>0</v>
      </c>
      <c r="J187" s="172">
        <f>COUNTIFS('Hitos de enfoque priorizado'!B187,"3",'Hitos de enfoque priorizado'!C187,"N/C")</f>
        <v>0</v>
      </c>
      <c r="K187" s="172">
        <f>COUNTIFS('Hitos de enfoque priorizado'!B187,"4",'Hitos de enfoque priorizado'!C187,"N/C")</f>
        <v>0</v>
      </c>
      <c r="L187" s="172">
        <f>COUNTIFS('Hitos de enfoque priorizado'!B187,"5",'Hitos de enfoque priorizado'!C187,"N/C")</f>
        <v>0</v>
      </c>
      <c r="M187" s="172">
        <f>COUNTIFS('Hitos de enfoque priorizado'!B187,"6",'Hitos de enfoque priorizado'!C187,"N/C")</f>
        <v>0</v>
      </c>
      <c r="N187" s="262">
        <f t="shared" si="7"/>
        <v>0</v>
      </c>
      <c r="O187" s="282"/>
      <c r="P187" s="75" t="str">
        <f>IF('Hitos de enfoque priorizado'!$B187=1,'Hitos de enfoque priorizado'!$F187,"")</f>
        <v/>
      </c>
      <c r="Q187" s="75" t="str">
        <f>IF('Hitos de enfoque priorizado'!$B187=2,'Hitos de enfoque priorizado'!$F187,"")</f>
        <v/>
      </c>
      <c r="R187" s="75" t="str">
        <f>IF('Hitos de enfoque priorizado'!$B187=3,'Hitos de enfoque priorizado'!$F187,"")</f>
        <v/>
      </c>
      <c r="S187" s="75">
        <f>IF('Hitos de enfoque priorizado'!$B187=4,'Hitos de enfoque priorizado'!$F187,"")</f>
        <v>0</v>
      </c>
      <c r="T187" s="75" t="str">
        <f>IF('Hitos de enfoque priorizado'!$B187=5,'Hitos de enfoque priorizado'!$F187,"")</f>
        <v/>
      </c>
      <c r="U187" s="76" t="str">
        <f>IF('Hitos de enfoque priorizado'!$B187=6,'Hitos de enfoque priorizado'!$F187,"")</f>
        <v/>
      </c>
      <c r="V187" s="77" t="str">
        <f>IF(AND('Hitos de enfoque priorizado'!C187="Sí",'Hitos de enfoque priorizado'!F187=""),"CORRECT",IF('Hitos de enfoque priorizado'!C187="No","CORRECT",IF('Hitos de enfoque priorizado'!B187=1,"ERROR 1","N/C")))</f>
        <v>N/C</v>
      </c>
      <c r="W187" s="77" t="str">
        <f>IF(AND('Hitos de enfoque priorizado'!C187="Sí",'Hitos de enfoque priorizado'!F187=""),"CORRECT",IF('Hitos de enfoque priorizado'!C187="No","CORRECT",IF('Hitos de enfoque priorizado'!B187=2,"ERROR 1","N/C")))</f>
        <v>N/C</v>
      </c>
      <c r="X187" s="77" t="str">
        <f>IF(AND('Hitos de enfoque priorizado'!C187="Sí",'Hitos de enfoque priorizado'!F187=""),"CORRECT",IF('Hitos de enfoque priorizado'!C187="No","CORRECT",IF('Hitos de enfoque priorizado'!B187=3,"ERROR 1","N/C")))</f>
        <v>N/C</v>
      </c>
      <c r="Y187" s="77" t="str">
        <f>IF(AND('Hitos de enfoque priorizado'!C187="Sí",'Hitos de enfoque priorizado'!F187=""),"CORRECT",IF('Hitos de enfoque priorizado'!C187="No","CORRECT",IF('Hitos de enfoque priorizado'!B187=4,"ERROR 1","N/C")))</f>
        <v>ERROR 1</v>
      </c>
      <c r="Z187" s="77" t="str">
        <f>IF(AND('Hitos de enfoque priorizado'!C187="Sí",'Hitos de enfoque priorizado'!F187=""),"CORRECT",IF('Hitos de enfoque priorizado'!C187="No","CORRECT",IF('Hitos de enfoque priorizado'!B187=5,"ERROR 1","N/C")))</f>
        <v>N/C</v>
      </c>
      <c r="AA187" s="77" t="str">
        <f>IF(AND('Hitos de enfoque priorizado'!C187="Sí",'Hitos de enfoque priorizado'!F187=""),"CORRECT",IF('Hitos de enfoque priorizado'!C187="No","CORRECT",IF('Hitos de enfoque priorizado'!B187=6,"ERROR 1","N/C")))</f>
        <v>N/C</v>
      </c>
      <c r="AB187" s="69" t="str">
        <f>IF(AND('Hitos de enfoque priorizado'!C187="No",'Hitos de enfoque priorizado'!F187=""),IF('Hitos de enfoque priorizado'!B187=1,"ERROR 2","N/C"),"CORRECT")</f>
        <v>CORRECT</v>
      </c>
      <c r="AC187" s="69" t="str">
        <f>IF(AND('Hitos de enfoque priorizado'!C187="No",'Hitos de enfoque priorizado'!F187=""),IF('Hitos de enfoque priorizado'!B187=2,"ERROR 2","N/C"),"CORRECT")</f>
        <v>CORRECT</v>
      </c>
      <c r="AD187" s="69" t="str">
        <f>IF(AND('Hitos de enfoque priorizado'!C187="No",'Hitos de enfoque priorizado'!F187=""),IF('Hitos de enfoque priorizado'!B187=3,"ERROR 2","N/C"),"CORRECT")</f>
        <v>CORRECT</v>
      </c>
      <c r="AE187" s="69" t="str">
        <f>IF(AND('Hitos de enfoque priorizado'!C187="No",'Hitos de enfoque priorizado'!F187=""),IF('Hitos de enfoque priorizado'!B187=4,"ERROR 2","N/C"),"CORRECT")</f>
        <v>CORRECT</v>
      </c>
      <c r="AF187" s="69" t="str">
        <f>IF(AND('Hitos de enfoque priorizado'!C187="No",'Hitos de enfoque priorizado'!F187=""),IF('Hitos de enfoque priorizado'!B187=5,"ERROR 2","N/C"),"CORRECT")</f>
        <v>CORRECT</v>
      </c>
      <c r="AG187" s="78" t="str">
        <f>IF(AND('Hitos de enfoque priorizado'!C187="No",'Hitos de enfoque priorizado'!F187=""),IF('Hitos de enfoque priorizado'!B187=6,"ERROR 2","N/C"),"CORRECT")</f>
        <v>CORRECT</v>
      </c>
    </row>
    <row r="188" spans="1:33">
      <c r="A188" s="85">
        <f>COUNTIFS('Hitos de enfoque priorizado'!B188,"1",'Hitos de enfoque priorizado'!C188,"Sí")</f>
        <v>0</v>
      </c>
      <c r="B188" s="90">
        <f>COUNTIFS('Hitos de enfoque priorizado'!B188,"2",'Hitos de enfoque priorizado'!C188,"Sí")</f>
        <v>0</v>
      </c>
      <c r="C188" s="86">
        <f>COUNTIFS('Hitos de enfoque priorizado'!B188,"3",'Hitos de enfoque priorizado'!C188,"Sí")</f>
        <v>0</v>
      </c>
      <c r="D188" s="87">
        <f>COUNTIFS('Hitos de enfoque priorizado'!B188,"4",'Hitos de enfoque priorizado'!C188,"Sí")</f>
        <v>0</v>
      </c>
      <c r="E188" s="88">
        <f>COUNTIFS('Hitos de enfoque priorizado'!B188,"5",'Hitos de enfoque priorizado'!C188,"Sí")</f>
        <v>0</v>
      </c>
      <c r="F188" s="89">
        <f>COUNTIFS('Hitos de enfoque priorizado'!B188,"6",'Hitos de enfoque priorizado'!C188,"Sí")</f>
        <v>0</v>
      </c>
      <c r="G188" s="276">
        <f t="shared" si="8"/>
        <v>0</v>
      </c>
      <c r="H188" s="172">
        <f>COUNTIFS('Hitos de enfoque priorizado'!B188,"1",'Hitos de enfoque priorizado'!C188,"N/C")</f>
        <v>0</v>
      </c>
      <c r="I188" s="172">
        <f>COUNTIFS('Hitos de enfoque priorizado'!B188,"2",'Hitos de enfoque priorizado'!C188,"N/C")</f>
        <v>0</v>
      </c>
      <c r="J188" s="172">
        <f>COUNTIFS('Hitos de enfoque priorizado'!B188,"3",'Hitos de enfoque priorizado'!C188,"N/C")</f>
        <v>0</v>
      </c>
      <c r="K188" s="172">
        <f>COUNTIFS('Hitos de enfoque priorizado'!B188,"4",'Hitos de enfoque priorizado'!C188,"N/C")</f>
        <v>0</v>
      </c>
      <c r="L188" s="172">
        <f>COUNTIFS('Hitos de enfoque priorizado'!B188,"5",'Hitos de enfoque priorizado'!C188,"N/C")</f>
        <v>0</v>
      </c>
      <c r="M188" s="172">
        <f>COUNTIFS('Hitos de enfoque priorizado'!B188,"6",'Hitos de enfoque priorizado'!C188,"N/C")</f>
        <v>0</v>
      </c>
      <c r="N188" s="262">
        <f t="shared" si="7"/>
        <v>0</v>
      </c>
      <c r="O188" s="282"/>
      <c r="P188" s="75" t="str">
        <f>IF('Hitos de enfoque priorizado'!$B188=1,'Hitos de enfoque priorizado'!$F188,"")</f>
        <v/>
      </c>
      <c r="Q188" s="75" t="str">
        <f>IF('Hitos de enfoque priorizado'!$B188=2,'Hitos de enfoque priorizado'!$F188,"")</f>
        <v/>
      </c>
      <c r="R188" s="75" t="str">
        <f>IF('Hitos de enfoque priorizado'!$B188=3,'Hitos de enfoque priorizado'!$F188,"")</f>
        <v/>
      </c>
      <c r="S188" s="75">
        <f>IF('Hitos de enfoque priorizado'!$B188=4,'Hitos de enfoque priorizado'!$F188,"")</f>
        <v>0</v>
      </c>
      <c r="T188" s="75" t="str">
        <f>IF('Hitos de enfoque priorizado'!$B188=5,'Hitos de enfoque priorizado'!$F188,"")</f>
        <v/>
      </c>
      <c r="U188" s="76" t="str">
        <f>IF('Hitos de enfoque priorizado'!$B188=6,'Hitos de enfoque priorizado'!$F188,"")</f>
        <v/>
      </c>
      <c r="V188" s="77" t="str">
        <f>IF(AND('Hitos de enfoque priorizado'!C188="Sí",'Hitos de enfoque priorizado'!F188=""),"CORRECT",IF('Hitos de enfoque priorizado'!C188="No","CORRECT",IF('Hitos de enfoque priorizado'!B188=1,"ERROR 1","N/C")))</f>
        <v>N/C</v>
      </c>
      <c r="W188" s="77" t="str">
        <f>IF(AND('Hitos de enfoque priorizado'!C188="Sí",'Hitos de enfoque priorizado'!F188=""),"CORRECT",IF('Hitos de enfoque priorizado'!C188="No","CORRECT",IF('Hitos de enfoque priorizado'!B188=2,"ERROR 1","N/C")))</f>
        <v>N/C</v>
      </c>
      <c r="X188" s="77" t="str">
        <f>IF(AND('Hitos de enfoque priorizado'!C188="Sí",'Hitos de enfoque priorizado'!F188=""),"CORRECT",IF('Hitos de enfoque priorizado'!C188="No","CORRECT",IF('Hitos de enfoque priorizado'!B188=3,"ERROR 1","N/C")))</f>
        <v>N/C</v>
      </c>
      <c r="Y188" s="77" t="str">
        <f>IF(AND('Hitos de enfoque priorizado'!C188="Sí",'Hitos de enfoque priorizado'!F188=""),"CORRECT",IF('Hitos de enfoque priorizado'!C188="No","CORRECT",IF('Hitos de enfoque priorizado'!B188=4,"ERROR 1","N/C")))</f>
        <v>ERROR 1</v>
      </c>
      <c r="Z188" s="77" t="str">
        <f>IF(AND('Hitos de enfoque priorizado'!C188="Sí",'Hitos de enfoque priorizado'!F188=""),"CORRECT",IF('Hitos de enfoque priorizado'!C188="No","CORRECT",IF('Hitos de enfoque priorizado'!B188=5,"ERROR 1","N/C")))</f>
        <v>N/C</v>
      </c>
      <c r="AA188" s="77" t="str">
        <f>IF(AND('Hitos de enfoque priorizado'!C188="Sí",'Hitos de enfoque priorizado'!F188=""),"CORRECT",IF('Hitos de enfoque priorizado'!C188="No","CORRECT",IF('Hitos de enfoque priorizado'!B188=6,"ERROR 1","N/C")))</f>
        <v>N/C</v>
      </c>
      <c r="AB188" s="69" t="str">
        <f>IF(AND('Hitos de enfoque priorizado'!C188="No",'Hitos de enfoque priorizado'!F188=""),IF('Hitos de enfoque priorizado'!B188=1,"ERROR 2","N/C"),"CORRECT")</f>
        <v>CORRECT</v>
      </c>
      <c r="AC188" s="69" t="str">
        <f>IF(AND('Hitos de enfoque priorizado'!C188="No",'Hitos de enfoque priorizado'!F188=""),IF('Hitos de enfoque priorizado'!B188=2,"ERROR 2","N/C"),"CORRECT")</f>
        <v>CORRECT</v>
      </c>
      <c r="AD188" s="69" t="str">
        <f>IF(AND('Hitos de enfoque priorizado'!C188="No",'Hitos de enfoque priorizado'!F188=""),IF('Hitos de enfoque priorizado'!B188=3,"ERROR 2","N/C"),"CORRECT")</f>
        <v>CORRECT</v>
      </c>
      <c r="AE188" s="69" t="str">
        <f>IF(AND('Hitos de enfoque priorizado'!C188="No",'Hitos de enfoque priorizado'!F188=""),IF('Hitos de enfoque priorizado'!B188=4,"ERROR 2","N/C"),"CORRECT")</f>
        <v>CORRECT</v>
      </c>
      <c r="AF188" s="69" t="str">
        <f>IF(AND('Hitos de enfoque priorizado'!C188="No",'Hitos de enfoque priorizado'!F188=""),IF('Hitos de enfoque priorizado'!B188=5,"ERROR 2","N/C"),"CORRECT")</f>
        <v>CORRECT</v>
      </c>
      <c r="AG188" s="78" t="str">
        <f>IF(AND('Hitos de enfoque priorizado'!C188="No",'Hitos de enfoque priorizado'!F188=""),IF('Hitos de enfoque priorizado'!B188=6,"ERROR 2","N/C"),"CORRECT")</f>
        <v>CORRECT</v>
      </c>
    </row>
    <row r="189" spans="1:33">
      <c r="A189" s="85">
        <f>COUNTIFS('Hitos de enfoque priorizado'!B189,"1",'Hitos de enfoque priorizado'!C189,"Sí")</f>
        <v>0</v>
      </c>
      <c r="B189" s="90">
        <f>COUNTIFS('Hitos de enfoque priorizado'!B189,"2",'Hitos de enfoque priorizado'!C189,"Sí")</f>
        <v>0</v>
      </c>
      <c r="C189" s="86">
        <f>COUNTIFS('Hitos de enfoque priorizado'!B189,"3",'Hitos de enfoque priorizado'!C189,"Sí")</f>
        <v>0</v>
      </c>
      <c r="D189" s="87">
        <f>COUNTIFS('Hitos de enfoque priorizado'!B189,"4",'Hitos de enfoque priorizado'!C189,"Sí")</f>
        <v>0</v>
      </c>
      <c r="E189" s="88">
        <f>COUNTIFS('Hitos de enfoque priorizado'!B189,"5",'Hitos de enfoque priorizado'!C189,"Sí")</f>
        <v>0</v>
      </c>
      <c r="F189" s="89">
        <f>COUNTIFS('Hitos de enfoque priorizado'!B189,"6",'Hitos de enfoque priorizado'!C189,"Sí")</f>
        <v>0</v>
      </c>
      <c r="G189" s="276">
        <f t="shared" si="8"/>
        <v>0</v>
      </c>
      <c r="H189" s="172">
        <f>COUNTIFS('Hitos de enfoque priorizado'!B189,"1",'Hitos de enfoque priorizado'!C189,"N/C")</f>
        <v>0</v>
      </c>
      <c r="I189" s="172">
        <f>COUNTIFS('Hitos de enfoque priorizado'!B189,"2",'Hitos de enfoque priorizado'!C189,"N/C")</f>
        <v>0</v>
      </c>
      <c r="J189" s="172">
        <f>COUNTIFS('Hitos de enfoque priorizado'!B189,"3",'Hitos de enfoque priorizado'!C189,"N/C")</f>
        <v>0</v>
      </c>
      <c r="K189" s="172">
        <f>COUNTIFS('Hitos de enfoque priorizado'!B189,"4",'Hitos de enfoque priorizado'!C189,"N/C")</f>
        <v>0</v>
      </c>
      <c r="L189" s="172">
        <f>COUNTIFS('Hitos de enfoque priorizado'!B189,"5",'Hitos de enfoque priorizado'!C189,"N/C")</f>
        <v>0</v>
      </c>
      <c r="M189" s="172">
        <f>COUNTIFS('Hitos de enfoque priorizado'!B189,"6",'Hitos de enfoque priorizado'!C189,"N/C")</f>
        <v>0</v>
      </c>
      <c r="N189" s="262">
        <f t="shared" si="7"/>
        <v>0</v>
      </c>
      <c r="O189" s="281"/>
      <c r="P189" s="75" t="str">
        <f>IF('Hitos de enfoque priorizado'!$B189=1,'Hitos de enfoque priorizado'!$F189,"")</f>
        <v/>
      </c>
      <c r="Q189" s="75" t="str">
        <f>IF('Hitos de enfoque priorizado'!$B189=2,'Hitos de enfoque priorizado'!$F189,"")</f>
        <v/>
      </c>
      <c r="R189" s="75" t="str">
        <f>IF('Hitos de enfoque priorizado'!$B189=3,'Hitos de enfoque priorizado'!$F189,"")</f>
        <v/>
      </c>
      <c r="S189" s="75">
        <f>IF('Hitos de enfoque priorizado'!$B189=4,'Hitos de enfoque priorizado'!$F189,"")</f>
        <v>0</v>
      </c>
      <c r="T189" s="75" t="str">
        <f>IF('Hitos de enfoque priorizado'!$B189=5,'Hitos de enfoque priorizado'!$F189,"")</f>
        <v/>
      </c>
      <c r="U189" s="76" t="str">
        <f>IF('Hitos de enfoque priorizado'!$B189=6,'Hitos de enfoque priorizado'!$F189,"")</f>
        <v/>
      </c>
      <c r="V189" s="77" t="str">
        <f>IF(AND('Hitos de enfoque priorizado'!C189="Sí",'Hitos de enfoque priorizado'!F189=""),"CORRECT",IF('Hitos de enfoque priorizado'!C189="No","CORRECT",IF('Hitos de enfoque priorizado'!B189=1,"ERROR 1","N/C")))</f>
        <v>N/C</v>
      </c>
      <c r="W189" s="77" t="str">
        <f>IF(AND('Hitos de enfoque priorizado'!C189="Sí",'Hitos de enfoque priorizado'!F189=""),"CORRECT",IF('Hitos de enfoque priorizado'!C189="No","CORRECT",IF('Hitos de enfoque priorizado'!B189=2,"ERROR 1","N/C")))</f>
        <v>N/C</v>
      </c>
      <c r="X189" s="77" t="str">
        <f>IF(AND('Hitos de enfoque priorizado'!C189="Sí",'Hitos de enfoque priorizado'!F189=""),"CORRECT",IF('Hitos de enfoque priorizado'!C189="No","CORRECT",IF('Hitos de enfoque priorizado'!B189=3,"ERROR 1","N/C")))</f>
        <v>N/C</v>
      </c>
      <c r="Y189" s="77" t="str">
        <f>IF(AND('Hitos de enfoque priorizado'!C189="Sí",'Hitos de enfoque priorizado'!F189=""),"CORRECT",IF('Hitos de enfoque priorizado'!C189="No","CORRECT",IF('Hitos de enfoque priorizado'!B189=4,"ERROR 1","N/C")))</f>
        <v>ERROR 1</v>
      </c>
      <c r="Z189" s="77" t="str">
        <f>IF(AND('Hitos de enfoque priorizado'!C189="Sí",'Hitos de enfoque priorizado'!F189=""),"CORRECT",IF('Hitos de enfoque priorizado'!C189="No","CORRECT",IF('Hitos de enfoque priorizado'!B189=5,"ERROR 1","N/C")))</f>
        <v>N/C</v>
      </c>
      <c r="AA189" s="77" t="str">
        <f>IF(AND('Hitos de enfoque priorizado'!C189="Sí",'Hitos de enfoque priorizado'!F189=""),"CORRECT",IF('Hitos de enfoque priorizado'!C189="No","CORRECT",IF('Hitos de enfoque priorizado'!B189=6,"ERROR 1","N/C")))</f>
        <v>N/C</v>
      </c>
      <c r="AB189" s="69" t="str">
        <f>IF(AND('Hitos de enfoque priorizado'!C189="No",'Hitos de enfoque priorizado'!F189=""),IF('Hitos de enfoque priorizado'!B189=1,"ERROR 2","N/C"),"CORRECT")</f>
        <v>CORRECT</v>
      </c>
      <c r="AC189" s="69" t="str">
        <f>IF(AND('Hitos de enfoque priorizado'!C189="No",'Hitos de enfoque priorizado'!F189=""),IF('Hitos de enfoque priorizado'!B189=2,"ERROR 2","N/C"),"CORRECT")</f>
        <v>CORRECT</v>
      </c>
      <c r="AD189" s="69" t="str">
        <f>IF(AND('Hitos de enfoque priorizado'!C189="No",'Hitos de enfoque priorizado'!F189=""),IF('Hitos de enfoque priorizado'!B189=3,"ERROR 2","N/C"),"CORRECT")</f>
        <v>CORRECT</v>
      </c>
      <c r="AE189" s="69" t="str">
        <f>IF(AND('Hitos de enfoque priorizado'!C189="No",'Hitos de enfoque priorizado'!F189=""),IF('Hitos de enfoque priorizado'!B189=4,"ERROR 2","N/C"),"CORRECT")</f>
        <v>CORRECT</v>
      </c>
      <c r="AF189" s="69" t="str">
        <f>IF(AND('Hitos de enfoque priorizado'!C189="No",'Hitos de enfoque priorizado'!F189=""),IF('Hitos de enfoque priorizado'!B189=5,"ERROR 2","N/C"),"CORRECT")</f>
        <v>CORRECT</v>
      </c>
      <c r="AG189" s="78" t="str">
        <f>IF(AND('Hitos de enfoque priorizado'!C189="No",'Hitos de enfoque priorizado'!F189=""),IF('Hitos de enfoque priorizado'!B189=6,"ERROR 2","N/C"),"CORRECT")</f>
        <v>CORRECT</v>
      </c>
    </row>
    <row r="190" spans="1:33">
      <c r="A190" s="85">
        <f>COUNTIFS('Hitos de enfoque priorizado'!B190,"1",'Hitos de enfoque priorizado'!C190,"Sí")</f>
        <v>0</v>
      </c>
      <c r="B190" s="90">
        <f>COUNTIFS('Hitos de enfoque priorizado'!B190,"2",'Hitos de enfoque priorizado'!C190,"Sí")</f>
        <v>0</v>
      </c>
      <c r="C190" s="86">
        <f>COUNTIFS('Hitos de enfoque priorizado'!B190,"3",'Hitos de enfoque priorizado'!C190,"Sí")</f>
        <v>0</v>
      </c>
      <c r="D190" s="87">
        <f>COUNTIFS('Hitos de enfoque priorizado'!B190,"4",'Hitos de enfoque priorizado'!C190,"Sí")</f>
        <v>0</v>
      </c>
      <c r="E190" s="88">
        <f>COUNTIFS('Hitos de enfoque priorizado'!B190,"5",'Hitos de enfoque priorizado'!C190,"Sí")</f>
        <v>0</v>
      </c>
      <c r="F190" s="89">
        <f>COUNTIFS('Hitos de enfoque priorizado'!B190,"6",'Hitos de enfoque priorizado'!C190,"Sí")</f>
        <v>0</v>
      </c>
      <c r="G190" s="276">
        <f t="shared" si="8"/>
        <v>0</v>
      </c>
      <c r="H190" s="172">
        <f>COUNTIFS('Hitos de enfoque priorizado'!B190,"1",'Hitos de enfoque priorizado'!C190,"N/C")</f>
        <v>0</v>
      </c>
      <c r="I190" s="172">
        <f>COUNTIFS('Hitos de enfoque priorizado'!B190,"2",'Hitos de enfoque priorizado'!C190,"N/C")</f>
        <v>0</v>
      </c>
      <c r="J190" s="172">
        <f>COUNTIFS('Hitos de enfoque priorizado'!B190,"3",'Hitos de enfoque priorizado'!C190,"N/C")</f>
        <v>0</v>
      </c>
      <c r="K190" s="172">
        <f>COUNTIFS('Hitos de enfoque priorizado'!B190,"4",'Hitos de enfoque priorizado'!C190,"N/C")</f>
        <v>0</v>
      </c>
      <c r="L190" s="172">
        <f>COUNTIFS('Hitos de enfoque priorizado'!B190,"5",'Hitos de enfoque priorizado'!C190,"N/C")</f>
        <v>0</v>
      </c>
      <c r="M190" s="172">
        <f>COUNTIFS('Hitos de enfoque priorizado'!B190,"6",'Hitos de enfoque priorizado'!C190,"N/C")</f>
        <v>0</v>
      </c>
      <c r="N190" s="262">
        <f t="shared" si="7"/>
        <v>0</v>
      </c>
      <c r="O190" s="281"/>
      <c r="P190" s="75" t="str">
        <f>IF('Hitos de enfoque priorizado'!$B190=1,'Hitos de enfoque priorizado'!$F190,"")</f>
        <v/>
      </c>
      <c r="Q190" s="75" t="str">
        <f>IF('Hitos de enfoque priorizado'!$B190=2,'Hitos de enfoque priorizado'!$F190,"")</f>
        <v/>
      </c>
      <c r="R190" s="75" t="str">
        <f>IF('Hitos de enfoque priorizado'!$B190=3,'Hitos de enfoque priorizado'!$F190,"")</f>
        <v/>
      </c>
      <c r="S190" s="75">
        <f>IF('Hitos de enfoque priorizado'!$B190=4,'Hitos de enfoque priorizado'!$F190,"")</f>
        <v>0</v>
      </c>
      <c r="T190" s="75" t="str">
        <f>IF('Hitos de enfoque priorizado'!$B190=5,'Hitos de enfoque priorizado'!$F190,"")</f>
        <v/>
      </c>
      <c r="U190" s="76" t="str">
        <f>IF('Hitos de enfoque priorizado'!$B190=6,'Hitos de enfoque priorizado'!$F190,"")</f>
        <v/>
      </c>
      <c r="V190" s="77" t="str">
        <f>IF(AND('Hitos de enfoque priorizado'!C190="Sí",'Hitos de enfoque priorizado'!F190=""),"CORRECT",IF('Hitos de enfoque priorizado'!C190="No","CORRECT",IF('Hitos de enfoque priorizado'!B190=1,"ERROR 1","N/C")))</f>
        <v>N/C</v>
      </c>
      <c r="W190" s="77" t="str">
        <f>IF(AND('Hitos de enfoque priorizado'!C190="Sí",'Hitos de enfoque priorizado'!F190=""),"CORRECT",IF('Hitos de enfoque priorizado'!C190="No","CORRECT",IF('Hitos de enfoque priorizado'!B190=2,"ERROR 1","N/C")))</f>
        <v>N/C</v>
      </c>
      <c r="X190" s="77" t="str">
        <f>IF(AND('Hitos de enfoque priorizado'!C190="Sí",'Hitos de enfoque priorizado'!F190=""),"CORRECT",IF('Hitos de enfoque priorizado'!C190="No","CORRECT",IF('Hitos de enfoque priorizado'!B190=3,"ERROR 1","N/C")))</f>
        <v>N/C</v>
      </c>
      <c r="Y190" s="77" t="str">
        <f>IF(AND('Hitos de enfoque priorizado'!C190="Sí",'Hitos de enfoque priorizado'!F190=""),"CORRECT",IF('Hitos de enfoque priorizado'!C190="No","CORRECT",IF('Hitos de enfoque priorizado'!B190=4,"ERROR 1","N/C")))</f>
        <v>ERROR 1</v>
      </c>
      <c r="Z190" s="77" t="str">
        <f>IF(AND('Hitos de enfoque priorizado'!C190="Sí",'Hitos de enfoque priorizado'!F190=""),"CORRECT",IF('Hitos de enfoque priorizado'!C190="No","CORRECT",IF('Hitos de enfoque priorizado'!B190=5,"ERROR 1","N/C")))</f>
        <v>N/C</v>
      </c>
      <c r="AA190" s="77" t="str">
        <f>IF(AND('Hitos de enfoque priorizado'!C190="Sí",'Hitos de enfoque priorizado'!F190=""),"CORRECT",IF('Hitos de enfoque priorizado'!C190="No","CORRECT",IF('Hitos de enfoque priorizado'!B190=6,"ERROR 1","N/C")))</f>
        <v>N/C</v>
      </c>
      <c r="AB190" s="69" t="str">
        <f>IF(AND('Hitos de enfoque priorizado'!C190="No",'Hitos de enfoque priorizado'!F190=""),IF('Hitos de enfoque priorizado'!B190=1,"ERROR 2","N/C"),"CORRECT")</f>
        <v>CORRECT</v>
      </c>
      <c r="AC190" s="69" t="str">
        <f>IF(AND('Hitos de enfoque priorizado'!C190="No",'Hitos de enfoque priorizado'!F190=""),IF('Hitos de enfoque priorizado'!B190=2,"ERROR 2","N/C"),"CORRECT")</f>
        <v>CORRECT</v>
      </c>
      <c r="AD190" s="69" t="str">
        <f>IF(AND('Hitos de enfoque priorizado'!C190="No",'Hitos de enfoque priorizado'!F190=""),IF('Hitos de enfoque priorizado'!B190=3,"ERROR 2","N/C"),"CORRECT")</f>
        <v>CORRECT</v>
      </c>
      <c r="AE190" s="69" t="str">
        <f>IF(AND('Hitos de enfoque priorizado'!C190="No",'Hitos de enfoque priorizado'!F190=""),IF('Hitos de enfoque priorizado'!B190=4,"ERROR 2","N/C"),"CORRECT")</f>
        <v>CORRECT</v>
      </c>
      <c r="AF190" s="69" t="str">
        <f>IF(AND('Hitos de enfoque priorizado'!C190="No",'Hitos de enfoque priorizado'!F190=""),IF('Hitos de enfoque priorizado'!B190=5,"ERROR 2","N/C"),"CORRECT")</f>
        <v>CORRECT</v>
      </c>
      <c r="AG190" s="78" t="str">
        <f>IF(AND('Hitos de enfoque priorizado'!C190="No",'Hitos de enfoque priorizado'!F190=""),IF('Hitos de enfoque priorizado'!B190=6,"ERROR 2","N/C"),"CORRECT")</f>
        <v>CORRECT</v>
      </c>
    </row>
    <row r="191" spans="1:33">
      <c r="A191" s="85">
        <f>COUNTIFS('Hitos de enfoque priorizado'!B191,"1",'Hitos de enfoque priorizado'!C191,"Sí")</f>
        <v>0</v>
      </c>
      <c r="B191" s="90">
        <f>COUNTIFS('Hitos de enfoque priorizado'!B191,"2",'Hitos de enfoque priorizado'!C191,"Sí")</f>
        <v>0</v>
      </c>
      <c r="C191" s="86">
        <f>COUNTIFS('Hitos de enfoque priorizado'!B191,"3",'Hitos de enfoque priorizado'!C191,"Sí")</f>
        <v>0</v>
      </c>
      <c r="D191" s="87">
        <f>COUNTIFS('Hitos de enfoque priorizado'!B191,"4",'Hitos de enfoque priorizado'!C191,"Sí")</f>
        <v>0</v>
      </c>
      <c r="E191" s="88">
        <f>COUNTIFS('Hitos de enfoque priorizado'!B191,"5",'Hitos de enfoque priorizado'!C191,"Sí")</f>
        <v>0</v>
      </c>
      <c r="F191" s="89">
        <f>COUNTIFS('Hitos de enfoque priorizado'!B191,"6",'Hitos de enfoque priorizado'!C191,"Sí")</f>
        <v>0</v>
      </c>
      <c r="G191" s="276">
        <f t="shared" si="8"/>
        <v>0</v>
      </c>
      <c r="H191" s="172">
        <f>COUNTIFS('Hitos de enfoque priorizado'!B191,"1",'Hitos de enfoque priorizado'!C191,"N/C")</f>
        <v>0</v>
      </c>
      <c r="I191" s="172">
        <f>COUNTIFS('Hitos de enfoque priorizado'!B191,"2",'Hitos de enfoque priorizado'!C191,"N/C")</f>
        <v>0</v>
      </c>
      <c r="J191" s="172">
        <f>COUNTIFS('Hitos de enfoque priorizado'!B191,"3",'Hitos de enfoque priorizado'!C191,"N/C")</f>
        <v>0</v>
      </c>
      <c r="K191" s="172">
        <f>COUNTIFS('Hitos de enfoque priorizado'!B191,"4",'Hitos de enfoque priorizado'!C191,"N/C")</f>
        <v>0</v>
      </c>
      <c r="L191" s="172">
        <f>COUNTIFS('Hitos de enfoque priorizado'!B191,"5",'Hitos de enfoque priorizado'!C191,"N/C")</f>
        <v>0</v>
      </c>
      <c r="M191" s="172">
        <f>COUNTIFS('Hitos de enfoque priorizado'!B191,"6",'Hitos de enfoque priorizado'!C191,"N/C")</f>
        <v>0</v>
      </c>
      <c r="N191" s="262">
        <f t="shared" si="7"/>
        <v>0</v>
      </c>
      <c r="O191" s="281"/>
      <c r="P191" s="75" t="str">
        <f>IF('Hitos de enfoque priorizado'!$B191=1,'Hitos de enfoque priorizado'!$F191,"")</f>
        <v/>
      </c>
      <c r="Q191" s="75" t="str">
        <f>IF('Hitos de enfoque priorizado'!$B191=2,'Hitos de enfoque priorizado'!$F191,"")</f>
        <v/>
      </c>
      <c r="R191" s="75" t="str">
        <f>IF('Hitos de enfoque priorizado'!$B191=3,'Hitos de enfoque priorizado'!$F191,"")</f>
        <v/>
      </c>
      <c r="S191" s="75">
        <f>IF('Hitos de enfoque priorizado'!$B191=4,'Hitos de enfoque priorizado'!$F191,"")</f>
        <v>0</v>
      </c>
      <c r="T191" s="75" t="str">
        <f>IF('Hitos de enfoque priorizado'!$B191=5,'Hitos de enfoque priorizado'!$F191,"")</f>
        <v/>
      </c>
      <c r="U191" s="76" t="str">
        <f>IF('Hitos de enfoque priorizado'!$B191=6,'Hitos de enfoque priorizado'!$F191,"")</f>
        <v/>
      </c>
      <c r="V191" s="77" t="str">
        <f>IF(AND('Hitos de enfoque priorizado'!C191="Sí",'Hitos de enfoque priorizado'!F191=""),"CORRECT",IF('Hitos de enfoque priorizado'!C191="No","CORRECT",IF('Hitos de enfoque priorizado'!B191=1,"ERROR 1","N/C")))</f>
        <v>N/C</v>
      </c>
      <c r="W191" s="77" t="str">
        <f>IF(AND('Hitos de enfoque priorizado'!C191="Sí",'Hitos de enfoque priorizado'!F191=""),"CORRECT",IF('Hitos de enfoque priorizado'!C191="No","CORRECT",IF('Hitos de enfoque priorizado'!B191=2,"ERROR 1","N/C")))</f>
        <v>N/C</v>
      </c>
      <c r="X191" s="77" t="str">
        <f>IF(AND('Hitos de enfoque priorizado'!C191="Sí",'Hitos de enfoque priorizado'!F191=""),"CORRECT",IF('Hitos de enfoque priorizado'!C191="No","CORRECT",IF('Hitos de enfoque priorizado'!B191=3,"ERROR 1","N/C")))</f>
        <v>N/C</v>
      </c>
      <c r="Y191" s="77" t="str">
        <f>IF(AND('Hitos de enfoque priorizado'!C191="Sí",'Hitos de enfoque priorizado'!F191=""),"CORRECT",IF('Hitos de enfoque priorizado'!C191="No","CORRECT",IF('Hitos de enfoque priorizado'!B191=4,"ERROR 1","N/C")))</f>
        <v>ERROR 1</v>
      </c>
      <c r="Z191" s="77" t="str">
        <f>IF(AND('Hitos de enfoque priorizado'!C191="Sí",'Hitos de enfoque priorizado'!F191=""),"CORRECT",IF('Hitos de enfoque priorizado'!C191="No","CORRECT",IF('Hitos de enfoque priorizado'!B191=5,"ERROR 1","N/C")))</f>
        <v>N/C</v>
      </c>
      <c r="AA191" s="77" t="str">
        <f>IF(AND('Hitos de enfoque priorizado'!C191="Sí",'Hitos de enfoque priorizado'!F191=""),"CORRECT",IF('Hitos de enfoque priorizado'!C191="No","CORRECT",IF('Hitos de enfoque priorizado'!B191=6,"ERROR 1","N/C")))</f>
        <v>N/C</v>
      </c>
      <c r="AB191" s="69" t="str">
        <f>IF(AND('Hitos de enfoque priorizado'!C191="No",'Hitos de enfoque priorizado'!F191=""),IF('Hitos de enfoque priorizado'!B191=1,"ERROR 2","N/C"),"CORRECT")</f>
        <v>CORRECT</v>
      </c>
      <c r="AC191" s="69" t="str">
        <f>IF(AND('Hitos de enfoque priorizado'!C191="No",'Hitos de enfoque priorizado'!F191=""),IF('Hitos de enfoque priorizado'!B191=2,"ERROR 2","N/C"),"CORRECT")</f>
        <v>CORRECT</v>
      </c>
      <c r="AD191" s="69" t="str">
        <f>IF(AND('Hitos de enfoque priorizado'!C191="No",'Hitos de enfoque priorizado'!F191=""),IF('Hitos de enfoque priorizado'!B191=3,"ERROR 2","N/C"),"CORRECT")</f>
        <v>CORRECT</v>
      </c>
      <c r="AE191" s="69" t="str">
        <f>IF(AND('Hitos de enfoque priorizado'!C191="No",'Hitos de enfoque priorizado'!F191=""),IF('Hitos de enfoque priorizado'!B191=4,"ERROR 2","N/C"),"CORRECT")</f>
        <v>CORRECT</v>
      </c>
      <c r="AF191" s="69" t="str">
        <f>IF(AND('Hitos de enfoque priorizado'!C191="No",'Hitos de enfoque priorizado'!F191=""),IF('Hitos de enfoque priorizado'!B191=5,"ERROR 2","N/C"),"CORRECT")</f>
        <v>CORRECT</v>
      </c>
      <c r="AG191" s="78" t="str">
        <f>IF(AND('Hitos de enfoque priorizado'!C191="No",'Hitos de enfoque priorizado'!F191=""),IF('Hitos de enfoque priorizado'!B191=6,"ERROR 2","N/C"),"CORRECT")</f>
        <v>CORRECT</v>
      </c>
    </row>
    <row r="192" spans="1:33">
      <c r="A192" s="85">
        <f>COUNTIFS('Hitos de enfoque priorizado'!B192,"1",'Hitos de enfoque priorizado'!C192,"Sí")</f>
        <v>0</v>
      </c>
      <c r="B192" s="90">
        <f>COUNTIFS('Hitos de enfoque priorizado'!B192,"2",'Hitos de enfoque priorizado'!C192,"Sí")</f>
        <v>0</v>
      </c>
      <c r="C192" s="86">
        <f>COUNTIFS('Hitos de enfoque priorizado'!B192,"3",'Hitos de enfoque priorizado'!C192,"Sí")</f>
        <v>0</v>
      </c>
      <c r="D192" s="87">
        <f>COUNTIFS('Hitos de enfoque priorizado'!B192,"4",'Hitos de enfoque priorizado'!C192,"Sí")</f>
        <v>0</v>
      </c>
      <c r="E192" s="88">
        <f>COUNTIFS('Hitos de enfoque priorizado'!B192,"5",'Hitos de enfoque priorizado'!C192,"Sí")</f>
        <v>0</v>
      </c>
      <c r="F192" s="89">
        <f>COUNTIFS('Hitos de enfoque priorizado'!B192,"6",'Hitos de enfoque priorizado'!C192,"Sí")</f>
        <v>0</v>
      </c>
      <c r="G192" s="276">
        <f t="shared" si="8"/>
        <v>0</v>
      </c>
      <c r="H192" s="172">
        <f>COUNTIFS('Hitos de enfoque priorizado'!B192,"1",'Hitos de enfoque priorizado'!C192,"N/C")</f>
        <v>0</v>
      </c>
      <c r="I192" s="172">
        <f>COUNTIFS('Hitos de enfoque priorizado'!B192,"2",'Hitos de enfoque priorizado'!C192,"N/C")</f>
        <v>0</v>
      </c>
      <c r="J192" s="172">
        <f>COUNTIFS('Hitos de enfoque priorizado'!B192,"3",'Hitos de enfoque priorizado'!C192,"N/C")</f>
        <v>0</v>
      </c>
      <c r="K192" s="172">
        <f>COUNTIFS('Hitos de enfoque priorizado'!B192,"4",'Hitos de enfoque priorizado'!C192,"N/C")</f>
        <v>0</v>
      </c>
      <c r="L192" s="172">
        <f>COUNTIFS('Hitos de enfoque priorizado'!B192,"5",'Hitos de enfoque priorizado'!C192,"N/C")</f>
        <v>0</v>
      </c>
      <c r="M192" s="172">
        <f>COUNTIFS('Hitos de enfoque priorizado'!B192,"6",'Hitos de enfoque priorizado'!C192,"N/C")</f>
        <v>0</v>
      </c>
      <c r="N192" s="262">
        <f t="shared" si="7"/>
        <v>0</v>
      </c>
      <c r="O192" s="281"/>
      <c r="P192" s="75" t="str">
        <f>IF('Hitos de enfoque priorizado'!$B192=1,'Hitos de enfoque priorizado'!$F192,"")</f>
        <v/>
      </c>
      <c r="Q192" s="75" t="str">
        <f>IF('Hitos de enfoque priorizado'!$B192=2,'Hitos de enfoque priorizado'!$F192,"")</f>
        <v/>
      </c>
      <c r="R192" s="75" t="str">
        <f>IF('Hitos de enfoque priorizado'!$B192=3,'Hitos de enfoque priorizado'!$F192,"")</f>
        <v/>
      </c>
      <c r="S192" s="75">
        <f>IF('Hitos de enfoque priorizado'!$B192=4,'Hitos de enfoque priorizado'!$F192,"")</f>
        <v>0</v>
      </c>
      <c r="T192" s="75" t="str">
        <f>IF('Hitos de enfoque priorizado'!$B192=5,'Hitos de enfoque priorizado'!$F192,"")</f>
        <v/>
      </c>
      <c r="U192" s="76" t="str">
        <f>IF('Hitos de enfoque priorizado'!$B192=6,'Hitos de enfoque priorizado'!$F192,"")</f>
        <v/>
      </c>
      <c r="V192" s="77" t="str">
        <f>IF(AND('Hitos de enfoque priorizado'!C192="Sí",'Hitos de enfoque priorizado'!F192=""),"CORRECT",IF('Hitos de enfoque priorizado'!C192="No","CORRECT",IF('Hitos de enfoque priorizado'!B192=1,"ERROR 1","N/C")))</f>
        <v>N/C</v>
      </c>
      <c r="W192" s="77" t="str">
        <f>IF(AND('Hitos de enfoque priorizado'!C192="Sí",'Hitos de enfoque priorizado'!F192=""),"CORRECT",IF('Hitos de enfoque priorizado'!C192="No","CORRECT",IF('Hitos de enfoque priorizado'!B192=2,"ERROR 1","N/C")))</f>
        <v>N/C</v>
      </c>
      <c r="X192" s="77" t="str">
        <f>IF(AND('Hitos de enfoque priorizado'!C192="Sí",'Hitos de enfoque priorizado'!F192=""),"CORRECT",IF('Hitos de enfoque priorizado'!C192="No","CORRECT",IF('Hitos de enfoque priorizado'!B192=3,"ERROR 1","N/C")))</f>
        <v>N/C</v>
      </c>
      <c r="Y192" s="77" t="str">
        <f>IF(AND('Hitos de enfoque priorizado'!C192="Sí",'Hitos de enfoque priorizado'!F192=""),"CORRECT",IF('Hitos de enfoque priorizado'!C192="No","CORRECT",IF('Hitos de enfoque priorizado'!B192=4,"ERROR 1","N/C")))</f>
        <v>ERROR 1</v>
      </c>
      <c r="Z192" s="77" t="str">
        <f>IF(AND('Hitos de enfoque priorizado'!C192="Sí",'Hitos de enfoque priorizado'!F192=""),"CORRECT",IF('Hitos de enfoque priorizado'!C192="No","CORRECT",IF('Hitos de enfoque priorizado'!B192=5,"ERROR 1","N/C")))</f>
        <v>N/C</v>
      </c>
      <c r="AA192" s="77" t="str">
        <f>IF(AND('Hitos de enfoque priorizado'!C192="Sí",'Hitos de enfoque priorizado'!F192=""),"CORRECT",IF('Hitos de enfoque priorizado'!C192="No","CORRECT",IF('Hitos de enfoque priorizado'!B192=6,"ERROR 1","N/C")))</f>
        <v>N/C</v>
      </c>
      <c r="AB192" s="69" t="str">
        <f>IF(AND('Hitos de enfoque priorizado'!C192="No",'Hitos de enfoque priorizado'!F192=""),IF('Hitos de enfoque priorizado'!B192=1,"ERROR 2","N/C"),"CORRECT")</f>
        <v>CORRECT</v>
      </c>
      <c r="AC192" s="69" t="str">
        <f>IF(AND('Hitos de enfoque priorizado'!C192="No",'Hitos de enfoque priorizado'!F192=""),IF('Hitos de enfoque priorizado'!B192=2,"ERROR 2","N/C"),"CORRECT")</f>
        <v>CORRECT</v>
      </c>
      <c r="AD192" s="69" t="str">
        <f>IF(AND('Hitos de enfoque priorizado'!C192="No",'Hitos de enfoque priorizado'!F192=""),IF('Hitos de enfoque priorizado'!B192=3,"ERROR 2","N/C"),"CORRECT")</f>
        <v>CORRECT</v>
      </c>
      <c r="AE192" s="69" t="str">
        <f>IF(AND('Hitos de enfoque priorizado'!C192="No",'Hitos de enfoque priorizado'!F192=""),IF('Hitos de enfoque priorizado'!B192=4,"ERROR 2","N/C"),"CORRECT")</f>
        <v>CORRECT</v>
      </c>
      <c r="AF192" s="69" t="str">
        <f>IF(AND('Hitos de enfoque priorizado'!C192="No",'Hitos de enfoque priorizado'!F192=""),IF('Hitos de enfoque priorizado'!B192=5,"ERROR 2","N/C"),"CORRECT")</f>
        <v>CORRECT</v>
      </c>
      <c r="AG192" s="78" t="str">
        <f>IF(AND('Hitos de enfoque priorizado'!C192="No",'Hitos de enfoque priorizado'!F192=""),IF('Hitos de enfoque priorizado'!B192=6,"ERROR 2","N/C"),"CORRECT")</f>
        <v>CORRECT</v>
      </c>
    </row>
    <row r="193" spans="1:33">
      <c r="A193" s="85">
        <f>COUNTIFS('Hitos de enfoque priorizado'!B193,"1",'Hitos de enfoque priorizado'!C193,"Sí")</f>
        <v>0</v>
      </c>
      <c r="B193" s="90">
        <f>COUNTIFS('Hitos de enfoque priorizado'!B193,"2",'Hitos de enfoque priorizado'!C193,"Sí")</f>
        <v>0</v>
      </c>
      <c r="C193" s="86">
        <f>COUNTIFS('Hitos de enfoque priorizado'!B193,"3",'Hitos de enfoque priorizado'!C193,"Sí")</f>
        <v>0</v>
      </c>
      <c r="D193" s="87">
        <f>COUNTIFS('Hitos de enfoque priorizado'!B193,"4",'Hitos de enfoque priorizado'!C193,"Sí")</f>
        <v>0</v>
      </c>
      <c r="E193" s="88">
        <f>COUNTIFS('Hitos de enfoque priorizado'!B193,"5",'Hitos de enfoque priorizado'!C193,"Sí")</f>
        <v>0</v>
      </c>
      <c r="F193" s="89">
        <f>COUNTIFS('Hitos de enfoque priorizado'!B193,"6",'Hitos de enfoque priorizado'!C193,"Sí")</f>
        <v>0</v>
      </c>
      <c r="G193" s="276">
        <f t="shared" si="8"/>
        <v>0</v>
      </c>
      <c r="H193" s="172">
        <f>COUNTIFS('Hitos de enfoque priorizado'!B193,"1",'Hitos de enfoque priorizado'!C193,"N/C")</f>
        <v>0</v>
      </c>
      <c r="I193" s="172">
        <f>COUNTIFS('Hitos de enfoque priorizado'!B193,"2",'Hitos de enfoque priorizado'!C193,"N/C")</f>
        <v>0</v>
      </c>
      <c r="J193" s="172">
        <f>COUNTIFS('Hitos de enfoque priorizado'!B193,"3",'Hitos de enfoque priorizado'!C193,"N/C")</f>
        <v>0</v>
      </c>
      <c r="K193" s="172">
        <f>COUNTIFS('Hitos de enfoque priorizado'!B193,"4",'Hitos de enfoque priorizado'!C193,"N/C")</f>
        <v>0</v>
      </c>
      <c r="L193" s="172">
        <f>COUNTIFS('Hitos de enfoque priorizado'!B193,"5",'Hitos de enfoque priorizado'!C193,"N/C")</f>
        <v>0</v>
      </c>
      <c r="M193" s="172">
        <f>COUNTIFS('Hitos de enfoque priorizado'!B193,"6",'Hitos de enfoque priorizado'!C193,"N/C")</f>
        <v>0</v>
      </c>
      <c r="N193" s="262">
        <f t="shared" si="7"/>
        <v>0</v>
      </c>
      <c r="O193" s="281"/>
      <c r="P193" s="75" t="str">
        <f>IF('Hitos de enfoque priorizado'!$B193=1,'Hitos de enfoque priorizado'!$F193,"")</f>
        <v/>
      </c>
      <c r="Q193" s="75" t="str">
        <f>IF('Hitos de enfoque priorizado'!$B193=2,'Hitos de enfoque priorizado'!$F193,"")</f>
        <v/>
      </c>
      <c r="R193" s="75" t="str">
        <f>IF('Hitos de enfoque priorizado'!$B193=3,'Hitos de enfoque priorizado'!$F193,"")</f>
        <v/>
      </c>
      <c r="S193" s="75" t="str">
        <f>IF('Hitos de enfoque priorizado'!$B193=4,'Hitos de enfoque priorizado'!$F193,"")</f>
        <v/>
      </c>
      <c r="T193" s="75" t="str">
        <f>IF('Hitos de enfoque priorizado'!$B193=5,'Hitos de enfoque priorizado'!$F193,"")</f>
        <v/>
      </c>
      <c r="U193" s="76" t="str">
        <f>IF('Hitos de enfoque priorizado'!$B193=6,'Hitos de enfoque priorizado'!$F193,"")</f>
        <v/>
      </c>
      <c r="V193" s="77" t="str">
        <f>IF(AND('Hitos de enfoque priorizado'!C193="Sí",'Hitos de enfoque priorizado'!F193=""),"CORRECT",IF('Hitos de enfoque priorizado'!C193="No","CORRECT",IF('Hitos de enfoque priorizado'!B193=1,"ERROR 1","N/C")))</f>
        <v>N/C</v>
      </c>
      <c r="W193" s="77" t="str">
        <f>IF(AND('Hitos de enfoque priorizado'!C193="Sí",'Hitos de enfoque priorizado'!F193=""),"CORRECT",IF('Hitos de enfoque priorizado'!C193="No","CORRECT",IF('Hitos de enfoque priorizado'!B193=2,"ERROR 1","N/C")))</f>
        <v>N/C</v>
      </c>
      <c r="X193" s="77" t="str">
        <f>IF(AND('Hitos de enfoque priorizado'!C193="Sí",'Hitos de enfoque priorizado'!F193=""),"CORRECT",IF('Hitos de enfoque priorizado'!C193="No","CORRECT",IF('Hitos de enfoque priorizado'!B193=3,"ERROR 1","N/C")))</f>
        <v>N/C</v>
      </c>
      <c r="Y193" s="77" t="str">
        <f>IF(AND('Hitos de enfoque priorizado'!C193="Sí",'Hitos de enfoque priorizado'!F193=""),"CORRECT",IF('Hitos de enfoque priorizado'!C193="No","CORRECT",IF('Hitos de enfoque priorizado'!B193=4,"ERROR 1","N/C")))</f>
        <v>N/C</v>
      </c>
      <c r="Z193" s="77" t="str">
        <f>IF(AND('Hitos de enfoque priorizado'!C193="Sí",'Hitos de enfoque priorizado'!F193=""),"CORRECT",IF('Hitos de enfoque priorizado'!C193="No","CORRECT",IF('Hitos de enfoque priorizado'!B193=5,"ERROR 1","N/C")))</f>
        <v>N/C</v>
      </c>
      <c r="AA193" s="77" t="str">
        <f>IF(AND('Hitos de enfoque priorizado'!C193="Sí",'Hitos de enfoque priorizado'!F193=""),"CORRECT",IF('Hitos de enfoque priorizado'!C193="No","CORRECT",IF('Hitos de enfoque priorizado'!B193=6,"ERROR 1","N/C")))</f>
        <v>N/C</v>
      </c>
      <c r="AB193" s="69" t="str">
        <f>IF(AND('Hitos de enfoque priorizado'!C193="No",'Hitos de enfoque priorizado'!F193=""),IF('Hitos de enfoque priorizado'!B193=1,"ERROR 2","N/C"),"CORRECT")</f>
        <v>CORRECT</v>
      </c>
      <c r="AC193" s="69" t="str">
        <f>IF(AND('Hitos de enfoque priorizado'!C193="No",'Hitos de enfoque priorizado'!F193=""),IF('Hitos de enfoque priorizado'!B193=2,"ERROR 2","N/C"),"CORRECT")</f>
        <v>CORRECT</v>
      </c>
      <c r="AD193" s="69" t="str">
        <f>IF(AND('Hitos de enfoque priorizado'!C193="No",'Hitos de enfoque priorizado'!F193=""),IF('Hitos de enfoque priorizado'!B193=3,"ERROR 2","N/C"),"CORRECT")</f>
        <v>CORRECT</v>
      </c>
      <c r="AE193" s="69" t="str">
        <f>IF(AND('Hitos de enfoque priorizado'!C193="No",'Hitos de enfoque priorizado'!F193=""),IF('Hitos de enfoque priorizado'!B193=4,"ERROR 2","N/C"),"CORRECT")</f>
        <v>CORRECT</v>
      </c>
      <c r="AF193" s="69" t="str">
        <f>IF(AND('Hitos de enfoque priorizado'!C193="No",'Hitos de enfoque priorizado'!F193=""),IF('Hitos de enfoque priorizado'!B193=5,"ERROR 2","N/C"),"CORRECT")</f>
        <v>CORRECT</v>
      </c>
      <c r="AG193" s="78" t="str">
        <f>IF(AND('Hitos de enfoque priorizado'!C193="No",'Hitos de enfoque priorizado'!F193=""),IF('Hitos de enfoque priorizado'!B193=6,"ERROR 2","N/C"),"CORRECT")</f>
        <v>CORRECT</v>
      </c>
    </row>
    <row r="194" spans="1:33">
      <c r="A194" s="85">
        <f>COUNTIFS('Hitos de enfoque priorizado'!B194,"1",'Hitos de enfoque priorizado'!C194,"Sí")</f>
        <v>0</v>
      </c>
      <c r="B194" s="90">
        <f>COUNTIFS('Hitos de enfoque priorizado'!B194,"2",'Hitos de enfoque priorizado'!C194,"Sí")</f>
        <v>0</v>
      </c>
      <c r="C194" s="86">
        <f>COUNTIFS('Hitos de enfoque priorizado'!B194,"3",'Hitos de enfoque priorizado'!C194,"Sí")</f>
        <v>0</v>
      </c>
      <c r="D194" s="87">
        <f>COUNTIFS('Hitos de enfoque priorizado'!B194,"4",'Hitos de enfoque priorizado'!C194,"Sí")</f>
        <v>0</v>
      </c>
      <c r="E194" s="88">
        <f>COUNTIFS('Hitos de enfoque priorizado'!B194,"5",'Hitos de enfoque priorizado'!C194,"Sí")</f>
        <v>0</v>
      </c>
      <c r="F194" s="89">
        <f>COUNTIFS('Hitos de enfoque priorizado'!B194,"6",'Hitos de enfoque priorizado'!C194,"Sí")</f>
        <v>0</v>
      </c>
      <c r="G194" s="276">
        <f t="shared" si="8"/>
        <v>0</v>
      </c>
      <c r="H194" s="172">
        <f>COUNTIFS('Hitos de enfoque priorizado'!B194,"1",'Hitos de enfoque priorizado'!C194,"N/C")</f>
        <v>0</v>
      </c>
      <c r="I194" s="172">
        <f>COUNTIFS('Hitos de enfoque priorizado'!B194,"2",'Hitos de enfoque priorizado'!C194,"N/C")</f>
        <v>0</v>
      </c>
      <c r="J194" s="172">
        <f>COUNTIFS('Hitos de enfoque priorizado'!B194,"3",'Hitos de enfoque priorizado'!C194,"N/C")</f>
        <v>0</v>
      </c>
      <c r="K194" s="172">
        <f>COUNTIFS('Hitos de enfoque priorizado'!B194,"4",'Hitos de enfoque priorizado'!C194,"N/C")</f>
        <v>0</v>
      </c>
      <c r="L194" s="172">
        <f>COUNTIFS('Hitos de enfoque priorizado'!B194,"5",'Hitos de enfoque priorizado'!C194,"N/C")</f>
        <v>0</v>
      </c>
      <c r="M194" s="172">
        <f>COUNTIFS('Hitos de enfoque priorizado'!B194,"6",'Hitos de enfoque priorizado'!C194,"N/C")</f>
        <v>0</v>
      </c>
      <c r="N194" s="262">
        <f t="shared" si="7"/>
        <v>0</v>
      </c>
      <c r="O194" s="281"/>
      <c r="P194" s="75" t="str">
        <f>IF('Hitos de enfoque priorizado'!$B194=1,'Hitos de enfoque priorizado'!$F194,"")</f>
        <v/>
      </c>
      <c r="Q194" s="75" t="str">
        <f>IF('Hitos de enfoque priorizado'!$B194=2,'Hitos de enfoque priorizado'!$F194,"")</f>
        <v/>
      </c>
      <c r="R194" s="75" t="str">
        <f>IF('Hitos de enfoque priorizado'!$B194=3,'Hitos de enfoque priorizado'!$F194,"")</f>
        <v/>
      </c>
      <c r="S194" s="75">
        <f>IF('Hitos de enfoque priorizado'!$B194=4,'Hitos de enfoque priorizado'!$F194,"")</f>
        <v>0</v>
      </c>
      <c r="T194" s="75" t="str">
        <f>IF('Hitos de enfoque priorizado'!$B194=5,'Hitos de enfoque priorizado'!$F194,"")</f>
        <v/>
      </c>
      <c r="U194" s="76" t="str">
        <f>IF('Hitos de enfoque priorizado'!$B194=6,'Hitos de enfoque priorizado'!$F194,"")</f>
        <v/>
      </c>
      <c r="V194" s="77" t="str">
        <f>IF(AND('Hitos de enfoque priorizado'!C194="Sí",'Hitos de enfoque priorizado'!F194=""),"CORRECT",IF('Hitos de enfoque priorizado'!C194="No","CORRECT",IF('Hitos de enfoque priorizado'!B194=1,"ERROR 1","N/C")))</f>
        <v>N/C</v>
      </c>
      <c r="W194" s="77" t="str">
        <f>IF(AND('Hitos de enfoque priorizado'!C194="Sí",'Hitos de enfoque priorizado'!F194=""),"CORRECT",IF('Hitos de enfoque priorizado'!C194="No","CORRECT",IF('Hitos de enfoque priorizado'!B194=2,"ERROR 1","N/C")))</f>
        <v>N/C</v>
      </c>
      <c r="X194" s="77" t="str">
        <f>IF(AND('Hitos de enfoque priorizado'!C194="Sí",'Hitos de enfoque priorizado'!F194=""),"CORRECT",IF('Hitos de enfoque priorizado'!C194="No","CORRECT",IF('Hitos de enfoque priorizado'!B194=3,"ERROR 1","N/C")))</f>
        <v>N/C</v>
      </c>
      <c r="Y194" s="77" t="str">
        <f>IF(AND('Hitos de enfoque priorizado'!C194="Sí",'Hitos de enfoque priorizado'!F194=""),"CORRECT",IF('Hitos de enfoque priorizado'!C194="No","CORRECT",IF('Hitos de enfoque priorizado'!B194=4,"ERROR 1","N/C")))</f>
        <v>ERROR 1</v>
      </c>
      <c r="Z194" s="77" t="str">
        <f>IF(AND('Hitos de enfoque priorizado'!C194="Sí",'Hitos de enfoque priorizado'!F194=""),"CORRECT",IF('Hitos de enfoque priorizado'!C194="No","CORRECT",IF('Hitos de enfoque priorizado'!B194=5,"ERROR 1","N/C")))</f>
        <v>N/C</v>
      </c>
      <c r="AA194" s="77" t="str">
        <f>IF(AND('Hitos de enfoque priorizado'!C194="Sí",'Hitos de enfoque priorizado'!F194=""),"CORRECT",IF('Hitos de enfoque priorizado'!C194="No","CORRECT",IF('Hitos de enfoque priorizado'!B194=6,"ERROR 1","N/C")))</f>
        <v>N/C</v>
      </c>
      <c r="AB194" s="69" t="str">
        <f>IF(AND('Hitos de enfoque priorizado'!C194="No",'Hitos de enfoque priorizado'!F194=""),IF('Hitos de enfoque priorizado'!B194=1,"ERROR 2","N/C"),"CORRECT")</f>
        <v>CORRECT</v>
      </c>
      <c r="AC194" s="69" t="str">
        <f>IF(AND('Hitos de enfoque priorizado'!C194="No",'Hitos de enfoque priorizado'!F194=""),IF('Hitos de enfoque priorizado'!B194=2,"ERROR 2","N/C"),"CORRECT")</f>
        <v>CORRECT</v>
      </c>
      <c r="AD194" s="69" t="str">
        <f>IF(AND('Hitos de enfoque priorizado'!C194="No",'Hitos de enfoque priorizado'!F194=""),IF('Hitos de enfoque priorizado'!B194=3,"ERROR 2","N/C"),"CORRECT")</f>
        <v>CORRECT</v>
      </c>
      <c r="AE194" s="69" t="str">
        <f>IF(AND('Hitos de enfoque priorizado'!C194="No",'Hitos de enfoque priorizado'!F194=""),IF('Hitos de enfoque priorizado'!B194=4,"ERROR 2","N/C"),"CORRECT")</f>
        <v>CORRECT</v>
      </c>
      <c r="AF194" s="69" t="str">
        <f>IF(AND('Hitos de enfoque priorizado'!C194="No",'Hitos de enfoque priorizado'!F194=""),IF('Hitos de enfoque priorizado'!B194=5,"ERROR 2","N/C"),"CORRECT")</f>
        <v>CORRECT</v>
      </c>
      <c r="AG194" s="78" t="str">
        <f>IF(AND('Hitos de enfoque priorizado'!C194="No",'Hitos de enfoque priorizado'!F194=""),IF('Hitos de enfoque priorizado'!B194=6,"ERROR 2","N/C"),"CORRECT")</f>
        <v>CORRECT</v>
      </c>
    </row>
    <row r="195" spans="1:33">
      <c r="A195" s="85">
        <f>COUNTIFS('Hitos de enfoque priorizado'!B195,"1",'Hitos de enfoque priorizado'!C195,"Sí")</f>
        <v>0</v>
      </c>
      <c r="B195" s="90">
        <f>COUNTIFS('Hitos de enfoque priorizado'!B195,"2",'Hitos de enfoque priorizado'!C195,"Sí")</f>
        <v>0</v>
      </c>
      <c r="C195" s="86">
        <f>COUNTIFS('Hitos de enfoque priorizado'!B195,"3",'Hitos de enfoque priorizado'!C195,"Sí")</f>
        <v>0</v>
      </c>
      <c r="D195" s="87">
        <f>COUNTIFS('Hitos de enfoque priorizado'!B195,"4",'Hitos de enfoque priorizado'!C195,"Sí")</f>
        <v>0</v>
      </c>
      <c r="E195" s="88">
        <f>COUNTIFS('Hitos de enfoque priorizado'!B195,"5",'Hitos de enfoque priorizado'!C195,"Sí")</f>
        <v>0</v>
      </c>
      <c r="F195" s="89">
        <f>COUNTIFS('Hitos de enfoque priorizado'!B195,"6",'Hitos de enfoque priorizado'!C195,"Sí")</f>
        <v>0</v>
      </c>
      <c r="G195" s="276">
        <f t="shared" si="8"/>
        <v>0</v>
      </c>
      <c r="H195" s="172">
        <f>COUNTIFS('Hitos de enfoque priorizado'!B195,"1",'Hitos de enfoque priorizado'!C195,"N/C")</f>
        <v>0</v>
      </c>
      <c r="I195" s="172">
        <f>COUNTIFS('Hitos de enfoque priorizado'!B195,"2",'Hitos de enfoque priorizado'!C195,"N/C")</f>
        <v>0</v>
      </c>
      <c r="J195" s="172">
        <f>COUNTIFS('Hitos de enfoque priorizado'!B195,"3",'Hitos de enfoque priorizado'!C195,"N/C")</f>
        <v>0</v>
      </c>
      <c r="K195" s="172">
        <f>COUNTIFS('Hitos de enfoque priorizado'!B195,"4",'Hitos de enfoque priorizado'!C195,"N/C")</f>
        <v>0</v>
      </c>
      <c r="L195" s="172">
        <f>COUNTIFS('Hitos de enfoque priorizado'!B195,"5",'Hitos de enfoque priorizado'!C195,"N/C")</f>
        <v>0</v>
      </c>
      <c r="M195" s="172">
        <f>COUNTIFS('Hitos de enfoque priorizado'!B195,"6",'Hitos de enfoque priorizado'!C195,"N/C")</f>
        <v>0</v>
      </c>
      <c r="N195" s="262">
        <f t="shared" si="7"/>
        <v>0</v>
      </c>
      <c r="O195" s="281"/>
      <c r="P195" s="75" t="str">
        <f>IF('Hitos de enfoque priorizado'!$B195=1,'Hitos de enfoque priorizado'!$F195,"")</f>
        <v/>
      </c>
      <c r="Q195" s="75" t="str">
        <f>IF('Hitos de enfoque priorizado'!$B195=2,'Hitos de enfoque priorizado'!$F195,"")</f>
        <v/>
      </c>
      <c r="R195" s="75" t="str">
        <f>IF('Hitos de enfoque priorizado'!$B195=3,'Hitos de enfoque priorizado'!$F195,"")</f>
        <v/>
      </c>
      <c r="S195" s="75">
        <f>IF('Hitos de enfoque priorizado'!$B195=4,'Hitos de enfoque priorizado'!$F195,"")</f>
        <v>0</v>
      </c>
      <c r="T195" s="75" t="str">
        <f>IF('Hitos de enfoque priorizado'!$B195=5,'Hitos de enfoque priorizado'!$F195,"")</f>
        <v/>
      </c>
      <c r="U195" s="76" t="str">
        <f>IF('Hitos de enfoque priorizado'!$B195=6,'Hitos de enfoque priorizado'!$F195,"")</f>
        <v/>
      </c>
      <c r="V195" s="77" t="str">
        <f>IF(AND('Hitos de enfoque priorizado'!C195="Sí",'Hitos de enfoque priorizado'!F195=""),"CORRECT",IF('Hitos de enfoque priorizado'!C195="No","CORRECT",IF('Hitos de enfoque priorizado'!B195=1,"ERROR 1","N/C")))</f>
        <v>N/C</v>
      </c>
      <c r="W195" s="77" t="str">
        <f>IF(AND('Hitos de enfoque priorizado'!C195="Sí",'Hitos de enfoque priorizado'!F195=""),"CORRECT",IF('Hitos de enfoque priorizado'!C195="No","CORRECT",IF('Hitos de enfoque priorizado'!B195=2,"ERROR 1","N/C")))</f>
        <v>N/C</v>
      </c>
      <c r="X195" s="77" t="str">
        <f>IF(AND('Hitos de enfoque priorizado'!C195="Sí",'Hitos de enfoque priorizado'!F195=""),"CORRECT",IF('Hitos de enfoque priorizado'!C195="No","CORRECT",IF('Hitos de enfoque priorizado'!B195=3,"ERROR 1","N/C")))</f>
        <v>N/C</v>
      </c>
      <c r="Y195" s="77" t="str">
        <f>IF(AND('Hitos de enfoque priorizado'!C195="Sí",'Hitos de enfoque priorizado'!F195=""),"CORRECT",IF('Hitos de enfoque priorizado'!C195="No","CORRECT",IF('Hitos de enfoque priorizado'!B195=4,"ERROR 1","N/C")))</f>
        <v>ERROR 1</v>
      </c>
      <c r="Z195" s="77" t="str">
        <f>IF(AND('Hitos de enfoque priorizado'!C195="Sí",'Hitos de enfoque priorizado'!F195=""),"CORRECT",IF('Hitos de enfoque priorizado'!C195="No","CORRECT",IF('Hitos de enfoque priorizado'!B195=5,"ERROR 1","N/C")))</f>
        <v>N/C</v>
      </c>
      <c r="AA195" s="77" t="str">
        <f>IF(AND('Hitos de enfoque priorizado'!C195="Sí",'Hitos de enfoque priorizado'!F195=""),"CORRECT",IF('Hitos de enfoque priorizado'!C195="No","CORRECT",IF('Hitos de enfoque priorizado'!B195=6,"ERROR 1","N/C")))</f>
        <v>N/C</v>
      </c>
      <c r="AB195" s="69" t="str">
        <f>IF(AND('Hitos de enfoque priorizado'!C195="No",'Hitos de enfoque priorizado'!F195=""),IF('Hitos de enfoque priorizado'!B195=1,"ERROR 2","N/C"),"CORRECT")</f>
        <v>CORRECT</v>
      </c>
      <c r="AC195" s="69" t="str">
        <f>IF(AND('Hitos de enfoque priorizado'!C195="No",'Hitos de enfoque priorizado'!F195=""),IF('Hitos de enfoque priorizado'!B195=2,"ERROR 2","N/C"),"CORRECT")</f>
        <v>CORRECT</v>
      </c>
      <c r="AD195" s="69" t="str">
        <f>IF(AND('Hitos de enfoque priorizado'!C195="No",'Hitos de enfoque priorizado'!F195=""),IF('Hitos de enfoque priorizado'!B195=3,"ERROR 2","N/C"),"CORRECT")</f>
        <v>CORRECT</v>
      </c>
      <c r="AE195" s="69" t="str">
        <f>IF(AND('Hitos de enfoque priorizado'!C195="No",'Hitos de enfoque priorizado'!F195=""),IF('Hitos de enfoque priorizado'!B195=4,"ERROR 2","N/C"),"CORRECT")</f>
        <v>CORRECT</v>
      </c>
      <c r="AF195" s="69" t="str">
        <f>IF(AND('Hitos de enfoque priorizado'!C195="No",'Hitos de enfoque priorizado'!F195=""),IF('Hitos de enfoque priorizado'!B195=5,"ERROR 2","N/C"),"CORRECT")</f>
        <v>CORRECT</v>
      </c>
      <c r="AG195" s="78" t="str">
        <f>IF(AND('Hitos de enfoque priorizado'!C195="No",'Hitos de enfoque priorizado'!F195=""),IF('Hitos de enfoque priorizado'!B195=6,"ERROR 2","N/C"),"CORRECT")</f>
        <v>CORRECT</v>
      </c>
    </row>
    <row r="196" spans="1:33">
      <c r="A196" s="85">
        <f>COUNTIFS('Hitos de enfoque priorizado'!B196,"1",'Hitos de enfoque priorizado'!C196,"Sí")</f>
        <v>0</v>
      </c>
      <c r="B196" s="90">
        <f>COUNTIFS('Hitos de enfoque priorizado'!B196,"2",'Hitos de enfoque priorizado'!C196,"Sí")</f>
        <v>0</v>
      </c>
      <c r="C196" s="86">
        <f>COUNTIFS('Hitos de enfoque priorizado'!B196,"3",'Hitos de enfoque priorizado'!C196,"Sí")</f>
        <v>0</v>
      </c>
      <c r="D196" s="87">
        <f>COUNTIFS('Hitos de enfoque priorizado'!B196,"4",'Hitos de enfoque priorizado'!C196,"Sí")</f>
        <v>0</v>
      </c>
      <c r="E196" s="88">
        <f>COUNTIFS('Hitos de enfoque priorizado'!B196,"5",'Hitos de enfoque priorizado'!C196,"Sí")</f>
        <v>0</v>
      </c>
      <c r="F196" s="89">
        <f>COUNTIFS('Hitos de enfoque priorizado'!B196,"6",'Hitos de enfoque priorizado'!C196,"Sí")</f>
        <v>0</v>
      </c>
      <c r="G196" s="276">
        <f t="shared" si="8"/>
        <v>0</v>
      </c>
      <c r="H196" s="172">
        <f>COUNTIFS('Hitos de enfoque priorizado'!B196,"1",'Hitos de enfoque priorizado'!C196,"N/C")</f>
        <v>0</v>
      </c>
      <c r="I196" s="172">
        <f>COUNTIFS('Hitos de enfoque priorizado'!B196,"2",'Hitos de enfoque priorizado'!C196,"N/C")</f>
        <v>0</v>
      </c>
      <c r="J196" s="172">
        <f>COUNTIFS('Hitos de enfoque priorizado'!B196,"3",'Hitos de enfoque priorizado'!C196,"N/C")</f>
        <v>0</v>
      </c>
      <c r="K196" s="172">
        <f>COUNTIFS('Hitos de enfoque priorizado'!B196,"4",'Hitos de enfoque priorizado'!C196,"N/C")</f>
        <v>0</v>
      </c>
      <c r="L196" s="172">
        <f>COUNTIFS('Hitos de enfoque priorizado'!B196,"5",'Hitos de enfoque priorizado'!C196,"N/C")</f>
        <v>0</v>
      </c>
      <c r="M196" s="172">
        <f>COUNTIFS('Hitos de enfoque priorizado'!B196,"6",'Hitos de enfoque priorizado'!C196,"N/C")</f>
        <v>0</v>
      </c>
      <c r="N196" s="262">
        <f t="shared" si="7"/>
        <v>0</v>
      </c>
      <c r="O196" s="281"/>
      <c r="P196" s="75" t="str">
        <f>IF('Hitos de enfoque priorizado'!$B196=1,'Hitos de enfoque priorizado'!$F196,"")</f>
        <v/>
      </c>
      <c r="Q196" s="75" t="str">
        <f>IF('Hitos de enfoque priorizado'!$B196=2,'Hitos de enfoque priorizado'!$F196,"")</f>
        <v/>
      </c>
      <c r="R196" s="75" t="str">
        <f>IF('Hitos de enfoque priorizado'!$B196=3,'Hitos de enfoque priorizado'!$F196,"")</f>
        <v/>
      </c>
      <c r="S196" s="75">
        <f>IF('Hitos de enfoque priorizado'!$B196=4,'Hitos de enfoque priorizado'!$F196,"")</f>
        <v>0</v>
      </c>
      <c r="T196" s="75" t="str">
        <f>IF('Hitos de enfoque priorizado'!$B196=5,'Hitos de enfoque priorizado'!$F196,"")</f>
        <v/>
      </c>
      <c r="U196" s="76" t="str">
        <f>IF('Hitos de enfoque priorizado'!$B196=6,'Hitos de enfoque priorizado'!$F196,"")</f>
        <v/>
      </c>
      <c r="V196" s="77" t="str">
        <f>IF(AND('Hitos de enfoque priorizado'!C196="Sí",'Hitos de enfoque priorizado'!F196=""),"CORRECT",IF('Hitos de enfoque priorizado'!C196="No","CORRECT",IF('Hitos de enfoque priorizado'!B196=1,"ERROR 1","N/C")))</f>
        <v>N/C</v>
      </c>
      <c r="W196" s="77" t="str">
        <f>IF(AND('Hitos de enfoque priorizado'!C196="Sí",'Hitos de enfoque priorizado'!F196=""),"CORRECT",IF('Hitos de enfoque priorizado'!C196="No","CORRECT",IF('Hitos de enfoque priorizado'!B196=2,"ERROR 1","N/C")))</f>
        <v>N/C</v>
      </c>
      <c r="X196" s="77" t="str">
        <f>IF(AND('Hitos de enfoque priorizado'!C196="Sí",'Hitos de enfoque priorizado'!F196=""),"CORRECT",IF('Hitos de enfoque priorizado'!C196="No","CORRECT",IF('Hitos de enfoque priorizado'!B196=3,"ERROR 1","N/C")))</f>
        <v>N/C</v>
      </c>
      <c r="Y196" s="77" t="str">
        <f>IF(AND('Hitos de enfoque priorizado'!C196="Sí",'Hitos de enfoque priorizado'!F196=""),"CORRECT",IF('Hitos de enfoque priorizado'!C196="No","CORRECT",IF('Hitos de enfoque priorizado'!B196=4,"ERROR 1","N/C")))</f>
        <v>ERROR 1</v>
      </c>
      <c r="Z196" s="77" t="str">
        <f>IF(AND('Hitos de enfoque priorizado'!C196="Sí",'Hitos de enfoque priorizado'!F196=""),"CORRECT",IF('Hitos de enfoque priorizado'!C196="No","CORRECT",IF('Hitos de enfoque priorizado'!B196=5,"ERROR 1","N/C")))</f>
        <v>N/C</v>
      </c>
      <c r="AA196" s="77" t="str">
        <f>IF(AND('Hitos de enfoque priorizado'!C196="Sí",'Hitos de enfoque priorizado'!F196=""),"CORRECT",IF('Hitos de enfoque priorizado'!C196="No","CORRECT",IF('Hitos de enfoque priorizado'!B196=6,"ERROR 1","N/C")))</f>
        <v>N/C</v>
      </c>
      <c r="AB196" s="69" t="str">
        <f>IF(AND('Hitos de enfoque priorizado'!C196="No",'Hitos de enfoque priorizado'!F196=""),IF('Hitos de enfoque priorizado'!B196=1,"ERROR 2","N/C"),"CORRECT")</f>
        <v>CORRECT</v>
      </c>
      <c r="AC196" s="69" t="str">
        <f>IF(AND('Hitos de enfoque priorizado'!C196="No",'Hitos de enfoque priorizado'!F196=""),IF('Hitos de enfoque priorizado'!B196=2,"ERROR 2","N/C"),"CORRECT")</f>
        <v>CORRECT</v>
      </c>
      <c r="AD196" s="69" t="str">
        <f>IF(AND('Hitos de enfoque priorizado'!C196="No",'Hitos de enfoque priorizado'!F196=""),IF('Hitos de enfoque priorizado'!B196=3,"ERROR 2","N/C"),"CORRECT")</f>
        <v>CORRECT</v>
      </c>
      <c r="AE196" s="69" t="str">
        <f>IF(AND('Hitos de enfoque priorizado'!C196="No",'Hitos de enfoque priorizado'!F196=""),IF('Hitos de enfoque priorizado'!B196=4,"ERROR 2","N/C"),"CORRECT")</f>
        <v>CORRECT</v>
      </c>
      <c r="AF196" s="69" t="str">
        <f>IF(AND('Hitos de enfoque priorizado'!C196="No",'Hitos de enfoque priorizado'!F196=""),IF('Hitos de enfoque priorizado'!B196=5,"ERROR 2","N/C"),"CORRECT")</f>
        <v>CORRECT</v>
      </c>
      <c r="AG196" s="78" t="str">
        <f>IF(AND('Hitos de enfoque priorizado'!C196="No",'Hitos de enfoque priorizado'!F196=""),IF('Hitos de enfoque priorizado'!B196=6,"ERROR 2","N/C"),"CORRECT")</f>
        <v>CORRECT</v>
      </c>
    </row>
    <row r="197" spans="1:33">
      <c r="A197" s="85">
        <f>COUNTIFS('Hitos de enfoque priorizado'!B197,"1",'Hitos de enfoque priorizado'!C197,"Sí")</f>
        <v>0</v>
      </c>
      <c r="B197" s="90">
        <f>COUNTIFS('Hitos de enfoque priorizado'!B197,"2",'Hitos de enfoque priorizado'!C197,"Sí")</f>
        <v>0</v>
      </c>
      <c r="C197" s="86">
        <f>COUNTIFS('Hitos de enfoque priorizado'!B197,"3",'Hitos de enfoque priorizado'!C197,"Sí")</f>
        <v>0</v>
      </c>
      <c r="D197" s="87">
        <f>COUNTIFS('Hitos de enfoque priorizado'!B197,"4",'Hitos de enfoque priorizado'!C197,"Sí")</f>
        <v>0</v>
      </c>
      <c r="E197" s="88">
        <f>COUNTIFS('Hitos de enfoque priorizado'!B197,"5",'Hitos de enfoque priorizado'!C197,"Sí")</f>
        <v>0</v>
      </c>
      <c r="F197" s="89">
        <f>COUNTIFS('Hitos de enfoque priorizado'!B197,"6",'Hitos de enfoque priorizado'!C197,"Sí")</f>
        <v>0</v>
      </c>
      <c r="G197" s="276">
        <f t="shared" ref="G197:G228" si="9">SUM(A197:F197)</f>
        <v>0</v>
      </c>
      <c r="H197" s="172">
        <f>COUNTIFS('Hitos de enfoque priorizado'!B197,"1",'Hitos de enfoque priorizado'!C197,"N/C")</f>
        <v>0</v>
      </c>
      <c r="I197" s="172">
        <f>COUNTIFS('Hitos de enfoque priorizado'!B197,"2",'Hitos de enfoque priorizado'!C197,"N/C")</f>
        <v>0</v>
      </c>
      <c r="J197" s="172">
        <f>COUNTIFS('Hitos de enfoque priorizado'!B197,"3",'Hitos de enfoque priorizado'!C197,"N/C")</f>
        <v>0</v>
      </c>
      <c r="K197" s="172">
        <f>COUNTIFS('Hitos de enfoque priorizado'!B197,"4",'Hitos de enfoque priorizado'!C197,"N/C")</f>
        <v>0</v>
      </c>
      <c r="L197" s="172">
        <f>COUNTIFS('Hitos de enfoque priorizado'!B197,"5",'Hitos de enfoque priorizado'!C197,"N/C")</f>
        <v>0</v>
      </c>
      <c r="M197" s="172">
        <f>COUNTIFS('Hitos de enfoque priorizado'!B197,"6",'Hitos de enfoque priorizado'!C197,"N/C")</f>
        <v>0</v>
      </c>
      <c r="N197" s="262">
        <f t="shared" ref="N197:N260" si="10">SUM(H197:M197)</f>
        <v>0</v>
      </c>
      <c r="O197" s="281"/>
      <c r="P197" s="75" t="str">
        <f>IF('Hitos de enfoque priorizado'!$B197=1,'Hitos de enfoque priorizado'!$F197,"")</f>
        <v/>
      </c>
      <c r="Q197" s="75" t="str">
        <f>IF('Hitos de enfoque priorizado'!$B197=2,'Hitos de enfoque priorizado'!$F197,"")</f>
        <v/>
      </c>
      <c r="R197" s="75" t="str">
        <f>IF('Hitos de enfoque priorizado'!$B197=3,'Hitos de enfoque priorizado'!$F197,"")</f>
        <v/>
      </c>
      <c r="S197" s="75">
        <f>IF('Hitos de enfoque priorizado'!$B197=4,'Hitos de enfoque priorizado'!$F197,"")</f>
        <v>0</v>
      </c>
      <c r="T197" s="75" t="str">
        <f>IF('Hitos de enfoque priorizado'!$B197=5,'Hitos de enfoque priorizado'!$F197,"")</f>
        <v/>
      </c>
      <c r="U197" s="76" t="str">
        <f>IF('Hitos de enfoque priorizado'!$B197=6,'Hitos de enfoque priorizado'!$F197,"")</f>
        <v/>
      </c>
      <c r="V197" s="77" t="str">
        <f>IF(AND('Hitos de enfoque priorizado'!C197="Sí",'Hitos de enfoque priorizado'!F197=""),"CORRECT",IF('Hitos de enfoque priorizado'!C197="No","CORRECT",IF('Hitos de enfoque priorizado'!B197=1,"ERROR 1","N/C")))</f>
        <v>N/C</v>
      </c>
      <c r="W197" s="77" t="str">
        <f>IF(AND('Hitos de enfoque priorizado'!C197="Sí",'Hitos de enfoque priorizado'!F197=""),"CORRECT",IF('Hitos de enfoque priorizado'!C197="No","CORRECT",IF('Hitos de enfoque priorizado'!B197=2,"ERROR 1","N/C")))</f>
        <v>N/C</v>
      </c>
      <c r="X197" s="77" t="str">
        <f>IF(AND('Hitos de enfoque priorizado'!C197="Sí",'Hitos de enfoque priorizado'!F197=""),"CORRECT",IF('Hitos de enfoque priorizado'!C197="No","CORRECT",IF('Hitos de enfoque priorizado'!B197=3,"ERROR 1","N/C")))</f>
        <v>N/C</v>
      </c>
      <c r="Y197" s="77" t="str">
        <f>IF(AND('Hitos de enfoque priorizado'!C197="Sí",'Hitos de enfoque priorizado'!F197=""),"CORRECT",IF('Hitos de enfoque priorizado'!C197="No","CORRECT",IF('Hitos de enfoque priorizado'!B197=4,"ERROR 1","N/C")))</f>
        <v>ERROR 1</v>
      </c>
      <c r="Z197" s="77" t="str">
        <f>IF(AND('Hitos de enfoque priorizado'!C197="Sí",'Hitos de enfoque priorizado'!F197=""),"CORRECT",IF('Hitos de enfoque priorizado'!C197="No","CORRECT",IF('Hitos de enfoque priorizado'!B197=5,"ERROR 1","N/C")))</f>
        <v>N/C</v>
      </c>
      <c r="AA197" s="77" t="str">
        <f>IF(AND('Hitos de enfoque priorizado'!C197="Sí",'Hitos de enfoque priorizado'!F197=""),"CORRECT",IF('Hitos de enfoque priorizado'!C197="No","CORRECT",IF('Hitos de enfoque priorizado'!B197=6,"ERROR 1","N/C")))</f>
        <v>N/C</v>
      </c>
      <c r="AB197" s="69" t="str">
        <f>IF(AND('Hitos de enfoque priorizado'!C197="No",'Hitos de enfoque priorizado'!F197=""),IF('Hitos de enfoque priorizado'!B197=1,"ERROR 2","N/C"),"CORRECT")</f>
        <v>CORRECT</v>
      </c>
      <c r="AC197" s="69" t="str">
        <f>IF(AND('Hitos de enfoque priorizado'!C197="No",'Hitos de enfoque priorizado'!F197=""),IF('Hitos de enfoque priorizado'!B197=2,"ERROR 2","N/C"),"CORRECT")</f>
        <v>CORRECT</v>
      </c>
      <c r="AD197" s="69" t="str">
        <f>IF(AND('Hitos de enfoque priorizado'!C197="No",'Hitos de enfoque priorizado'!F197=""),IF('Hitos de enfoque priorizado'!B197=3,"ERROR 2","N/C"),"CORRECT")</f>
        <v>CORRECT</v>
      </c>
      <c r="AE197" s="69" t="str">
        <f>IF(AND('Hitos de enfoque priorizado'!C197="No",'Hitos de enfoque priorizado'!F197=""),IF('Hitos de enfoque priorizado'!B197=4,"ERROR 2","N/C"),"CORRECT")</f>
        <v>CORRECT</v>
      </c>
      <c r="AF197" s="69" t="str">
        <f>IF(AND('Hitos de enfoque priorizado'!C197="No",'Hitos de enfoque priorizado'!F197=""),IF('Hitos de enfoque priorizado'!B197=5,"ERROR 2","N/C"),"CORRECT")</f>
        <v>CORRECT</v>
      </c>
      <c r="AG197" s="78" t="str">
        <f>IF(AND('Hitos de enfoque priorizado'!C197="No",'Hitos de enfoque priorizado'!F197=""),IF('Hitos de enfoque priorizado'!B197=6,"ERROR 2","N/C"),"CORRECT")</f>
        <v>CORRECT</v>
      </c>
    </row>
    <row r="198" spans="1:33">
      <c r="A198" s="85">
        <f>COUNTIFS('Hitos de enfoque priorizado'!B198,"1",'Hitos de enfoque priorizado'!C198,"Sí")</f>
        <v>0</v>
      </c>
      <c r="B198" s="90">
        <f>COUNTIFS('Hitos de enfoque priorizado'!B198,"2",'Hitos de enfoque priorizado'!C198,"Sí")</f>
        <v>0</v>
      </c>
      <c r="C198" s="86">
        <f>COUNTIFS('Hitos de enfoque priorizado'!B198,"3",'Hitos de enfoque priorizado'!C198,"Sí")</f>
        <v>0</v>
      </c>
      <c r="D198" s="87">
        <f>COUNTIFS('Hitos de enfoque priorizado'!B198,"4",'Hitos de enfoque priorizado'!C198,"Sí")</f>
        <v>0</v>
      </c>
      <c r="E198" s="88">
        <f>COUNTIFS('Hitos de enfoque priorizado'!B198,"5",'Hitos de enfoque priorizado'!C198,"Sí")</f>
        <v>0</v>
      </c>
      <c r="F198" s="89">
        <f>COUNTIFS('Hitos de enfoque priorizado'!B198,"6",'Hitos de enfoque priorizado'!C198,"Sí")</f>
        <v>0</v>
      </c>
      <c r="G198" s="276">
        <f t="shared" si="9"/>
        <v>0</v>
      </c>
      <c r="H198" s="172">
        <f>COUNTIFS('Hitos de enfoque priorizado'!B198,"1",'Hitos de enfoque priorizado'!C198,"N/C")</f>
        <v>0</v>
      </c>
      <c r="I198" s="172">
        <f>COUNTIFS('Hitos de enfoque priorizado'!B198,"2",'Hitos de enfoque priorizado'!C198,"N/C")</f>
        <v>0</v>
      </c>
      <c r="J198" s="172">
        <f>COUNTIFS('Hitos de enfoque priorizado'!B198,"3",'Hitos de enfoque priorizado'!C198,"N/C")</f>
        <v>0</v>
      </c>
      <c r="K198" s="172">
        <f>COUNTIFS('Hitos de enfoque priorizado'!B198,"4",'Hitos de enfoque priorizado'!C198,"N/C")</f>
        <v>0</v>
      </c>
      <c r="L198" s="172">
        <f>COUNTIFS('Hitos de enfoque priorizado'!B198,"5",'Hitos de enfoque priorizado'!C198,"N/C")</f>
        <v>0</v>
      </c>
      <c r="M198" s="172">
        <f>COUNTIFS('Hitos de enfoque priorizado'!B198,"6",'Hitos de enfoque priorizado'!C198,"N/C")</f>
        <v>0</v>
      </c>
      <c r="N198" s="262">
        <f t="shared" si="10"/>
        <v>0</v>
      </c>
      <c r="O198" s="281"/>
      <c r="P198" s="75" t="str">
        <f>IF('Hitos de enfoque priorizado'!$B198=1,'Hitos de enfoque priorizado'!$F198,"")</f>
        <v/>
      </c>
      <c r="Q198" s="75" t="str">
        <f>IF('Hitos de enfoque priorizado'!$B198=2,'Hitos de enfoque priorizado'!$F198,"")</f>
        <v/>
      </c>
      <c r="R198" s="75" t="str">
        <f>IF('Hitos de enfoque priorizado'!$B198=3,'Hitos de enfoque priorizado'!$F198,"")</f>
        <v/>
      </c>
      <c r="S198" s="75">
        <f>IF('Hitos de enfoque priorizado'!$B198=4,'Hitos de enfoque priorizado'!$F198,"")</f>
        <v>0</v>
      </c>
      <c r="T198" s="75" t="str">
        <f>IF('Hitos de enfoque priorizado'!$B198=5,'Hitos de enfoque priorizado'!$F198,"")</f>
        <v/>
      </c>
      <c r="U198" s="76" t="str">
        <f>IF('Hitos de enfoque priorizado'!$B198=6,'Hitos de enfoque priorizado'!$F198,"")</f>
        <v/>
      </c>
      <c r="V198" s="77" t="str">
        <f>IF(AND('Hitos de enfoque priorizado'!C198="Sí",'Hitos de enfoque priorizado'!F198=""),"CORRECT",IF('Hitos de enfoque priorizado'!C198="No","CORRECT",IF('Hitos de enfoque priorizado'!B198=1,"ERROR 1","N/C")))</f>
        <v>N/C</v>
      </c>
      <c r="W198" s="77" t="str">
        <f>IF(AND('Hitos de enfoque priorizado'!C198="Sí",'Hitos de enfoque priorizado'!F198=""),"CORRECT",IF('Hitos de enfoque priorizado'!C198="No","CORRECT",IF('Hitos de enfoque priorizado'!B198=2,"ERROR 1","N/C")))</f>
        <v>N/C</v>
      </c>
      <c r="X198" s="77" t="str">
        <f>IF(AND('Hitos de enfoque priorizado'!C198="Sí",'Hitos de enfoque priorizado'!F198=""),"CORRECT",IF('Hitos de enfoque priorizado'!C198="No","CORRECT",IF('Hitos de enfoque priorizado'!B198=3,"ERROR 1","N/C")))</f>
        <v>N/C</v>
      </c>
      <c r="Y198" s="77" t="str">
        <f>IF(AND('Hitos de enfoque priorizado'!C198="Sí",'Hitos de enfoque priorizado'!F198=""),"CORRECT",IF('Hitos de enfoque priorizado'!C198="No","CORRECT",IF('Hitos de enfoque priorizado'!B198=4,"ERROR 1","N/C")))</f>
        <v>ERROR 1</v>
      </c>
      <c r="Z198" s="77" t="str">
        <f>IF(AND('Hitos de enfoque priorizado'!C198="Sí",'Hitos de enfoque priorizado'!F198=""),"CORRECT",IF('Hitos de enfoque priorizado'!C198="No","CORRECT",IF('Hitos de enfoque priorizado'!B198=5,"ERROR 1","N/C")))</f>
        <v>N/C</v>
      </c>
      <c r="AA198" s="77" t="str">
        <f>IF(AND('Hitos de enfoque priorizado'!C198="Sí",'Hitos de enfoque priorizado'!F198=""),"CORRECT",IF('Hitos de enfoque priorizado'!C198="No","CORRECT",IF('Hitos de enfoque priorizado'!B198=6,"ERROR 1","N/C")))</f>
        <v>N/C</v>
      </c>
      <c r="AB198" s="69" t="str">
        <f>IF(AND('Hitos de enfoque priorizado'!C198="No",'Hitos de enfoque priorizado'!F198=""),IF('Hitos de enfoque priorizado'!B198=1,"ERROR 2","N/C"),"CORRECT")</f>
        <v>CORRECT</v>
      </c>
      <c r="AC198" s="69" t="str">
        <f>IF(AND('Hitos de enfoque priorizado'!C198="No",'Hitos de enfoque priorizado'!F198=""),IF('Hitos de enfoque priorizado'!B198=2,"ERROR 2","N/C"),"CORRECT")</f>
        <v>CORRECT</v>
      </c>
      <c r="AD198" s="69" t="str">
        <f>IF(AND('Hitos de enfoque priorizado'!C198="No",'Hitos de enfoque priorizado'!F198=""),IF('Hitos de enfoque priorizado'!B198=3,"ERROR 2","N/C"),"CORRECT")</f>
        <v>CORRECT</v>
      </c>
      <c r="AE198" s="69" t="str">
        <f>IF(AND('Hitos de enfoque priorizado'!C198="No",'Hitos de enfoque priorizado'!F198=""),IF('Hitos de enfoque priorizado'!B198=4,"ERROR 2","N/C"),"CORRECT")</f>
        <v>CORRECT</v>
      </c>
      <c r="AF198" s="69" t="str">
        <f>IF(AND('Hitos de enfoque priorizado'!C198="No",'Hitos de enfoque priorizado'!F198=""),IF('Hitos de enfoque priorizado'!B198=5,"ERROR 2","N/C"),"CORRECT")</f>
        <v>CORRECT</v>
      </c>
      <c r="AG198" s="78" t="str">
        <f>IF(AND('Hitos de enfoque priorizado'!C198="No",'Hitos de enfoque priorizado'!F198=""),IF('Hitos de enfoque priorizado'!B198=6,"ERROR 2","N/C"),"CORRECT")</f>
        <v>CORRECT</v>
      </c>
    </row>
    <row r="199" spans="1:33">
      <c r="A199" s="85">
        <f>COUNTIFS('Hitos de enfoque priorizado'!B199,"1",'Hitos de enfoque priorizado'!C199,"Sí")</f>
        <v>0</v>
      </c>
      <c r="B199" s="90">
        <f>COUNTIFS('Hitos de enfoque priorizado'!B199,"2",'Hitos de enfoque priorizado'!C199,"Sí")</f>
        <v>0</v>
      </c>
      <c r="C199" s="86">
        <f>COUNTIFS('Hitos de enfoque priorizado'!B199,"3",'Hitos de enfoque priorizado'!C199,"Sí")</f>
        <v>0</v>
      </c>
      <c r="D199" s="87">
        <f>COUNTIFS('Hitos de enfoque priorizado'!B199,"4",'Hitos de enfoque priorizado'!C199,"Sí")</f>
        <v>0</v>
      </c>
      <c r="E199" s="88">
        <f>COUNTIFS('Hitos de enfoque priorizado'!B199,"5",'Hitos de enfoque priorizado'!C199,"Sí")</f>
        <v>0</v>
      </c>
      <c r="F199" s="89">
        <f>COUNTIFS('Hitos de enfoque priorizado'!B199,"6",'Hitos de enfoque priorizado'!C199,"Sí")</f>
        <v>0</v>
      </c>
      <c r="G199" s="276">
        <f t="shared" si="9"/>
        <v>0</v>
      </c>
      <c r="H199" s="172">
        <f>COUNTIFS('Hitos de enfoque priorizado'!B199,"1",'Hitos de enfoque priorizado'!C199,"N/C")</f>
        <v>0</v>
      </c>
      <c r="I199" s="172">
        <f>COUNTIFS('Hitos de enfoque priorizado'!B199,"2",'Hitos de enfoque priorizado'!C199,"N/C")</f>
        <v>0</v>
      </c>
      <c r="J199" s="172">
        <f>COUNTIFS('Hitos de enfoque priorizado'!B199,"3",'Hitos de enfoque priorizado'!C199,"N/C")</f>
        <v>0</v>
      </c>
      <c r="K199" s="172">
        <f>COUNTIFS('Hitos de enfoque priorizado'!B199,"4",'Hitos de enfoque priorizado'!C199,"N/C")</f>
        <v>0</v>
      </c>
      <c r="L199" s="172">
        <f>COUNTIFS('Hitos de enfoque priorizado'!B199,"5",'Hitos de enfoque priorizado'!C199,"N/C")</f>
        <v>0</v>
      </c>
      <c r="M199" s="172">
        <f>COUNTIFS('Hitos de enfoque priorizado'!B199,"6",'Hitos de enfoque priorizado'!C199,"N/C")</f>
        <v>0</v>
      </c>
      <c r="N199" s="262">
        <f t="shared" si="10"/>
        <v>0</v>
      </c>
      <c r="O199" s="281"/>
      <c r="P199" s="75" t="str">
        <f>IF('Hitos de enfoque priorizado'!$B199=1,'Hitos de enfoque priorizado'!$F199,"")</f>
        <v/>
      </c>
      <c r="Q199" s="75" t="str">
        <f>IF('Hitos de enfoque priorizado'!$B199=2,'Hitos de enfoque priorizado'!$F199,"")</f>
        <v/>
      </c>
      <c r="R199" s="75" t="str">
        <f>IF('Hitos de enfoque priorizado'!$B199=3,'Hitos de enfoque priorizado'!$F199,"")</f>
        <v/>
      </c>
      <c r="S199" s="75" t="str">
        <f>IF('Hitos de enfoque priorizado'!$B199=4,'Hitos de enfoque priorizado'!$F199,"")</f>
        <v/>
      </c>
      <c r="T199" s="75" t="str">
        <f>IF('Hitos de enfoque priorizado'!$B199=5,'Hitos de enfoque priorizado'!$F199,"")</f>
        <v/>
      </c>
      <c r="U199" s="76" t="str">
        <f>IF('Hitos de enfoque priorizado'!$B199=6,'Hitos de enfoque priorizado'!$F199,"")</f>
        <v/>
      </c>
      <c r="V199" s="77" t="str">
        <f>IF(AND('Hitos de enfoque priorizado'!C199="Sí",'Hitos de enfoque priorizado'!F199=""),"CORRECT",IF('Hitos de enfoque priorizado'!C199="No","CORRECT",IF('Hitos de enfoque priorizado'!B199=1,"ERROR 1","N/C")))</f>
        <v>N/C</v>
      </c>
      <c r="W199" s="77" t="str">
        <f>IF(AND('Hitos de enfoque priorizado'!C199="Sí",'Hitos de enfoque priorizado'!F199=""),"CORRECT",IF('Hitos de enfoque priorizado'!C199="No","CORRECT",IF('Hitos de enfoque priorizado'!B199=2,"ERROR 1","N/C")))</f>
        <v>N/C</v>
      </c>
      <c r="X199" s="77" t="str">
        <f>IF(AND('Hitos de enfoque priorizado'!C199="Sí",'Hitos de enfoque priorizado'!F199=""),"CORRECT",IF('Hitos de enfoque priorizado'!C199="No","CORRECT",IF('Hitos de enfoque priorizado'!B199=3,"ERROR 1","N/C")))</f>
        <v>N/C</v>
      </c>
      <c r="Y199" s="77" t="str">
        <f>IF(AND('Hitos de enfoque priorizado'!C199="Sí",'Hitos de enfoque priorizado'!F199=""),"CORRECT",IF('Hitos de enfoque priorizado'!C199="No","CORRECT",IF('Hitos de enfoque priorizado'!B199=4,"ERROR 1","N/C")))</f>
        <v>N/C</v>
      </c>
      <c r="Z199" s="77" t="str">
        <f>IF(AND('Hitos de enfoque priorizado'!C199="Sí",'Hitos de enfoque priorizado'!F199=""),"CORRECT",IF('Hitos de enfoque priorizado'!C199="No","CORRECT",IF('Hitos de enfoque priorizado'!B199=5,"ERROR 1","N/C")))</f>
        <v>N/C</v>
      </c>
      <c r="AA199" s="77" t="str">
        <f>IF(AND('Hitos de enfoque priorizado'!C199="Sí",'Hitos de enfoque priorizado'!F199=""),"CORRECT",IF('Hitos de enfoque priorizado'!C199="No","CORRECT",IF('Hitos de enfoque priorizado'!B199=6,"ERROR 1","N/C")))</f>
        <v>N/C</v>
      </c>
      <c r="AB199" s="69" t="str">
        <f>IF(AND('Hitos de enfoque priorizado'!C199="No",'Hitos de enfoque priorizado'!F199=""),IF('Hitos de enfoque priorizado'!B199=1,"ERROR 2","N/C"),"CORRECT")</f>
        <v>CORRECT</v>
      </c>
      <c r="AC199" s="69" t="str">
        <f>IF(AND('Hitos de enfoque priorizado'!C199="No",'Hitos de enfoque priorizado'!F199=""),IF('Hitos de enfoque priorizado'!B199=2,"ERROR 2","N/C"),"CORRECT")</f>
        <v>CORRECT</v>
      </c>
      <c r="AD199" s="69" t="str">
        <f>IF(AND('Hitos de enfoque priorizado'!C199="No",'Hitos de enfoque priorizado'!F199=""),IF('Hitos de enfoque priorizado'!B199=3,"ERROR 2","N/C"),"CORRECT")</f>
        <v>CORRECT</v>
      </c>
      <c r="AE199" s="69" t="str">
        <f>IF(AND('Hitos de enfoque priorizado'!C199="No",'Hitos de enfoque priorizado'!F199=""),IF('Hitos de enfoque priorizado'!B199=4,"ERROR 2","N/C"),"CORRECT")</f>
        <v>CORRECT</v>
      </c>
      <c r="AF199" s="69" t="str">
        <f>IF(AND('Hitos de enfoque priorizado'!C199="No",'Hitos de enfoque priorizado'!F199=""),IF('Hitos de enfoque priorizado'!B199=5,"ERROR 2","N/C"),"CORRECT")</f>
        <v>CORRECT</v>
      </c>
      <c r="AG199" s="78" t="str">
        <f>IF(AND('Hitos de enfoque priorizado'!C199="No",'Hitos de enfoque priorizado'!F199=""),IF('Hitos de enfoque priorizado'!B199=6,"ERROR 2","N/C"),"CORRECT")</f>
        <v>CORRECT</v>
      </c>
    </row>
    <row r="200" spans="1:33">
      <c r="A200" s="85">
        <f>COUNTIFS('Hitos de enfoque priorizado'!B200,"1",'Hitos de enfoque priorizado'!C200,"Sí")</f>
        <v>0</v>
      </c>
      <c r="B200" s="90">
        <f>COUNTIFS('Hitos de enfoque priorizado'!B200,"2",'Hitos de enfoque priorizado'!C200,"Sí")</f>
        <v>0</v>
      </c>
      <c r="C200" s="86">
        <f>COUNTIFS('Hitos de enfoque priorizado'!B200,"3",'Hitos de enfoque priorizado'!C200,"Sí")</f>
        <v>0</v>
      </c>
      <c r="D200" s="87">
        <f>COUNTIFS('Hitos de enfoque priorizado'!B200,"4",'Hitos de enfoque priorizado'!C200,"Sí")</f>
        <v>0</v>
      </c>
      <c r="E200" s="88">
        <f>COUNTIFS('Hitos de enfoque priorizado'!B200,"5",'Hitos de enfoque priorizado'!C200,"Sí")</f>
        <v>0</v>
      </c>
      <c r="F200" s="89">
        <f>COUNTIFS('Hitos de enfoque priorizado'!B200,"6",'Hitos de enfoque priorizado'!C200,"Sí")</f>
        <v>0</v>
      </c>
      <c r="G200" s="276">
        <f t="shared" si="9"/>
        <v>0</v>
      </c>
      <c r="H200" s="172">
        <f>COUNTIFS('Hitos de enfoque priorizado'!B200,"1",'Hitos de enfoque priorizado'!C200,"N/C")</f>
        <v>0</v>
      </c>
      <c r="I200" s="172">
        <f>COUNTIFS('Hitos de enfoque priorizado'!B200,"2",'Hitos de enfoque priorizado'!C200,"N/C")</f>
        <v>0</v>
      </c>
      <c r="J200" s="172">
        <f>COUNTIFS('Hitos de enfoque priorizado'!B200,"3",'Hitos de enfoque priorizado'!C200,"N/C")</f>
        <v>0</v>
      </c>
      <c r="K200" s="172">
        <f>COUNTIFS('Hitos de enfoque priorizado'!B200,"4",'Hitos de enfoque priorizado'!C200,"N/C")</f>
        <v>0</v>
      </c>
      <c r="L200" s="172">
        <f>COUNTIFS('Hitos de enfoque priorizado'!B200,"5",'Hitos de enfoque priorizado'!C200,"N/C")</f>
        <v>0</v>
      </c>
      <c r="M200" s="172">
        <f>COUNTIFS('Hitos de enfoque priorizado'!B200,"6",'Hitos de enfoque priorizado'!C200,"N/C")</f>
        <v>0</v>
      </c>
      <c r="N200" s="262">
        <f t="shared" si="10"/>
        <v>0</v>
      </c>
      <c r="O200" s="281"/>
      <c r="P200" s="75" t="str">
        <f>IF('Hitos de enfoque priorizado'!$B200=1,'Hitos de enfoque priorizado'!$F200,"")</f>
        <v/>
      </c>
      <c r="Q200" s="75" t="str">
        <f>IF('Hitos de enfoque priorizado'!$B200=2,'Hitos de enfoque priorizado'!$F200,"")</f>
        <v/>
      </c>
      <c r="R200" s="75" t="str">
        <f>IF('Hitos de enfoque priorizado'!$B200=3,'Hitos de enfoque priorizado'!$F200,"")</f>
        <v/>
      </c>
      <c r="S200" s="75">
        <f>IF('Hitos de enfoque priorizado'!$B200=4,'Hitos de enfoque priorizado'!$F200,"")</f>
        <v>0</v>
      </c>
      <c r="T200" s="75" t="str">
        <f>IF('Hitos de enfoque priorizado'!$B200=5,'Hitos de enfoque priorizado'!$F200,"")</f>
        <v/>
      </c>
      <c r="U200" s="76" t="str">
        <f>IF('Hitos de enfoque priorizado'!$B200=6,'Hitos de enfoque priorizado'!$F200,"")</f>
        <v/>
      </c>
      <c r="V200" s="77" t="str">
        <f>IF(AND('Hitos de enfoque priorizado'!C200="Sí",'Hitos de enfoque priorizado'!F200=""),"CORRECT",IF('Hitos de enfoque priorizado'!C200="No","CORRECT",IF('Hitos de enfoque priorizado'!B200=1,"ERROR 1","N/C")))</f>
        <v>N/C</v>
      </c>
      <c r="W200" s="77" t="str">
        <f>IF(AND('Hitos de enfoque priorizado'!C200="Sí",'Hitos de enfoque priorizado'!F200=""),"CORRECT",IF('Hitos de enfoque priorizado'!C200="No","CORRECT",IF('Hitos de enfoque priorizado'!B200=2,"ERROR 1","N/C")))</f>
        <v>N/C</v>
      </c>
      <c r="X200" s="77" t="str">
        <f>IF(AND('Hitos de enfoque priorizado'!C200="Sí",'Hitos de enfoque priorizado'!F200=""),"CORRECT",IF('Hitos de enfoque priorizado'!C200="No","CORRECT",IF('Hitos de enfoque priorizado'!B200=3,"ERROR 1","N/C")))</f>
        <v>N/C</v>
      </c>
      <c r="Y200" s="77" t="str">
        <f>IF(AND('Hitos de enfoque priorizado'!C200="Sí",'Hitos de enfoque priorizado'!F200=""),"CORRECT",IF('Hitos de enfoque priorizado'!C200="No","CORRECT",IF('Hitos de enfoque priorizado'!B200=4,"ERROR 1","N/C")))</f>
        <v>ERROR 1</v>
      </c>
      <c r="Z200" s="77" t="str">
        <f>IF(AND('Hitos de enfoque priorizado'!C200="Sí",'Hitos de enfoque priorizado'!F200=""),"CORRECT",IF('Hitos de enfoque priorizado'!C200="No","CORRECT",IF('Hitos de enfoque priorizado'!B200=5,"ERROR 1","N/C")))</f>
        <v>N/C</v>
      </c>
      <c r="AA200" s="77" t="str">
        <f>IF(AND('Hitos de enfoque priorizado'!C200="Sí",'Hitos de enfoque priorizado'!F200=""),"CORRECT",IF('Hitos de enfoque priorizado'!C200="No","CORRECT",IF('Hitos de enfoque priorizado'!B200=6,"ERROR 1","N/C")))</f>
        <v>N/C</v>
      </c>
      <c r="AB200" s="69" t="str">
        <f>IF(AND('Hitos de enfoque priorizado'!C200="No",'Hitos de enfoque priorizado'!F200=""),IF('Hitos de enfoque priorizado'!B200=1,"ERROR 2","N/C"),"CORRECT")</f>
        <v>CORRECT</v>
      </c>
      <c r="AC200" s="69" t="str">
        <f>IF(AND('Hitos de enfoque priorizado'!C200="No",'Hitos de enfoque priorizado'!F200=""),IF('Hitos de enfoque priorizado'!B200=2,"ERROR 2","N/C"),"CORRECT")</f>
        <v>CORRECT</v>
      </c>
      <c r="AD200" s="69" t="str">
        <f>IF(AND('Hitos de enfoque priorizado'!C200="No",'Hitos de enfoque priorizado'!F200=""),IF('Hitos de enfoque priorizado'!B200=3,"ERROR 2","N/C"),"CORRECT")</f>
        <v>CORRECT</v>
      </c>
      <c r="AE200" s="69" t="str">
        <f>IF(AND('Hitos de enfoque priorizado'!C200="No",'Hitos de enfoque priorizado'!F200=""),IF('Hitos de enfoque priorizado'!B200=4,"ERROR 2","N/C"),"CORRECT")</f>
        <v>CORRECT</v>
      </c>
      <c r="AF200" s="69" t="str">
        <f>IF(AND('Hitos de enfoque priorizado'!C200="No",'Hitos de enfoque priorizado'!F200=""),IF('Hitos de enfoque priorizado'!B200=5,"ERROR 2","N/C"),"CORRECT")</f>
        <v>CORRECT</v>
      </c>
      <c r="AG200" s="78" t="str">
        <f>IF(AND('Hitos de enfoque priorizado'!C200="No",'Hitos de enfoque priorizado'!F200=""),IF('Hitos de enfoque priorizado'!B200=6,"ERROR 2","N/C"),"CORRECT")</f>
        <v>CORRECT</v>
      </c>
    </row>
    <row r="201" spans="1:33">
      <c r="A201" s="85">
        <f>COUNTIFS('Hitos de enfoque priorizado'!B201,"1",'Hitos de enfoque priorizado'!C201,"Sí")</f>
        <v>0</v>
      </c>
      <c r="B201" s="90">
        <f>COUNTIFS('Hitos de enfoque priorizado'!B201,"2",'Hitos de enfoque priorizado'!C201,"Sí")</f>
        <v>0</v>
      </c>
      <c r="C201" s="86">
        <f>COUNTIFS('Hitos de enfoque priorizado'!B201,"3",'Hitos de enfoque priorizado'!C201,"Sí")</f>
        <v>0</v>
      </c>
      <c r="D201" s="87">
        <f>COUNTIFS('Hitos de enfoque priorizado'!B201,"4",'Hitos de enfoque priorizado'!C201,"Sí")</f>
        <v>0</v>
      </c>
      <c r="E201" s="88">
        <f>COUNTIFS('Hitos de enfoque priorizado'!B201,"5",'Hitos de enfoque priorizado'!C201,"Sí")</f>
        <v>0</v>
      </c>
      <c r="F201" s="89">
        <f>COUNTIFS('Hitos de enfoque priorizado'!B201,"6",'Hitos de enfoque priorizado'!C201,"Sí")</f>
        <v>0</v>
      </c>
      <c r="G201" s="276">
        <f t="shared" si="9"/>
        <v>0</v>
      </c>
      <c r="H201" s="172">
        <f>COUNTIFS('Hitos de enfoque priorizado'!B201,"1",'Hitos de enfoque priorizado'!C201,"N/C")</f>
        <v>0</v>
      </c>
      <c r="I201" s="172">
        <f>COUNTIFS('Hitos de enfoque priorizado'!B201,"2",'Hitos de enfoque priorizado'!C201,"N/C")</f>
        <v>0</v>
      </c>
      <c r="J201" s="172">
        <f>COUNTIFS('Hitos de enfoque priorizado'!B201,"3",'Hitos de enfoque priorizado'!C201,"N/C")</f>
        <v>0</v>
      </c>
      <c r="K201" s="172">
        <f>COUNTIFS('Hitos de enfoque priorizado'!B201,"4",'Hitos de enfoque priorizado'!C201,"N/C")</f>
        <v>0</v>
      </c>
      <c r="L201" s="172">
        <f>COUNTIFS('Hitos de enfoque priorizado'!B201,"5",'Hitos de enfoque priorizado'!C201,"N/C")</f>
        <v>0</v>
      </c>
      <c r="M201" s="172">
        <f>COUNTIFS('Hitos de enfoque priorizado'!B201,"6",'Hitos de enfoque priorizado'!C201,"N/C")</f>
        <v>0</v>
      </c>
      <c r="N201" s="262">
        <f t="shared" si="10"/>
        <v>0</v>
      </c>
      <c r="O201" s="281"/>
      <c r="P201" s="75" t="str">
        <f>IF('Hitos de enfoque priorizado'!$B201=1,'Hitos de enfoque priorizado'!$F201,"")</f>
        <v/>
      </c>
      <c r="Q201" s="75" t="str">
        <f>IF('Hitos de enfoque priorizado'!$B201=2,'Hitos de enfoque priorizado'!$F201,"")</f>
        <v/>
      </c>
      <c r="R201" s="75" t="str">
        <f>IF('Hitos de enfoque priorizado'!$B201=3,'Hitos de enfoque priorizado'!$F201,"")</f>
        <v/>
      </c>
      <c r="S201" s="75">
        <f>IF('Hitos de enfoque priorizado'!$B201=4,'Hitos de enfoque priorizado'!$F201,"")</f>
        <v>0</v>
      </c>
      <c r="T201" s="75" t="str">
        <f>IF('Hitos de enfoque priorizado'!$B201=5,'Hitos de enfoque priorizado'!$F201,"")</f>
        <v/>
      </c>
      <c r="U201" s="76" t="str">
        <f>IF('Hitos de enfoque priorizado'!$B201=6,'Hitos de enfoque priorizado'!$F201,"")</f>
        <v/>
      </c>
      <c r="V201" s="77" t="str">
        <f>IF(AND('Hitos de enfoque priorizado'!C201="Sí",'Hitos de enfoque priorizado'!F201=""),"CORRECT",IF('Hitos de enfoque priorizado'!C201="No","CORRECT",IF('Hitos de enfoque priorizado'!B201=1,"ERROR 1","N/C")))</f>
        <v>N/C</v>
      </c>
      <c r="W201" s="77" t="str">
        <f>IF(AND('Hitos de enfoque priorizado'!C201="Sí",'Hitos de enfoque priorizado'!F201=""),"CORRECT",IF('Hitos de enfoque priorizado'!C201="No","CORRECT",IF('Hitos de enfoque priorizado'!B201=2,"ERROR 1","N/C")))</f>
        <v>N/C</v>
      </c>
      <c r="X201" s="77" t="str">
        <f>IF(AND('Hitos de enfoque priorizado'!C201="Sí",'Hitos de enfoque priorizado'!F201=""),"CORRECT",IF('Hitos de enfoque priorizado'!C201="No","CORRECT",IF('Hitos de enfoque priorizado'!B201=3,"ERROR 1","N/C")))</f>
        <v>N/C</v>
      </c>
      <c r="Y201" s="77" t="str">
        <f>IF(AND('Hitos de enfoque priorizado'!C201="Sí",'Hitos de enfoque priorizado'!F201=""),"CORRECT",IF('Hitos de enfoque priorizado'!C201="No","CORRECT",IF('Hitos de enfoque priorizado'!B201=4,"ERROR 1","N/C")))</f>
        <v>ERROR 1</v>
      </c>
      <c r="Z201" s="77" t="str">
        <f>IF(AND('Hitos de enfoque priorizado'!C201="Sí",'Hitos de enfoque priorizado'!F201=""),"CORRECT",IF('Hitos de enfoque priorizado'!C201="No","CORRECT",IF('Hitos de enfoque priorizado'!B201=5,"ERROR 1","N/C")))</f>
        <v>N/C</v>
      </c>
      <c r="AA201" s="77" t="str">
        <f>IF(AND('Hitos de enfoque priorizado'!C201="Sí",'Hitos de enfoque priorizado'!F201=""),"CORRECT",IF('Hitos de enfoque priorizado'!C201="No","CORRECT",IF('Hitos de enfoque priorizado'!B201=6,"ERROR 1","N/C")))</f>
        <v>N/C</v>
      </c>
      <c r="AB201" s="69" t="str">
        <f>IF(AND('Hitos de enfoque priorizado'!C201="No",'Hitos de enfoque priorizado'!F201=""),IF('Hitos de enfoque priorizado'!B201=1,"ERROR 2","N/C"),"CORRECT")</f>
        <v>CORRECT</v>
      </c>
      <c r="AC201" s="69" t="str">
        <f>IF(AND('Hitos de enfoque priorizado'!C201="No",'Hitos de enfoque priorizado'!F201=""),IF('Hitos de enfoque priorizado'!B201=2,"ERROR 2","N/C"),"CORRECT")</f>
        <v>CORRECT</v>
      </c>
      <c r="AD201" s="69" t="str">
        <f>IF(AND('Hitos de enfoque priorizado'!C201="No",'Hitos de enfoque priorizado'!F201=""),IF('Hitos de enfoque priorizado'!B201=3,"ERROR 2","N/C"),"CORRECT")</f>
        <v>CORRECT</v>
      </c>
      <c r="AE201" s="69" t="str">
        <f>IF(AND('Hitos de enfoque priorizado'!C201="No",'Hitos de enfoque priorizado'!F201=""),IF('Hitos de enfoque priorizado'!B201=4,"ERROR 2","N/C"),"CORRECT")</f>
        <v>CORRECT</v>
      </c>
      <c r="AF201" s="69" t="str">
        <f>IF(AND('Hitos de enfoque priorizado'!C201="No",'Hitos de enfoque priorizado'!F201=""),IF('Hitos de enfoque priorizado'!B201=5,"ERROR 2","N/C"),"CORRECT")</f>
        <v>CORRECT</v>
      </c>
      <c r="AG201" s="78" t="str">
        <f>IF(AND('Hitos de enfoque priorizado'!C201="No",'Hitos de enfoque priorizado'!F201=""),IF('Hitos de enfoque priorizado'!B201=6,"ERROR 2","N/C"),"CORRECT")</f>
        <v>CORRECT</v>
      </c>
    </row>
    <row r="202" spans="1:33">
      <c r="A202" s="85">
        <f>COUNTIFS('Hitos de enfoque priorizado'!B202,"1",'Hitos de enfoque priorizado'!C202,"Sí")</f>
        <v>0</v>
      </c>
      <c r="B202" s="90">
        <f>COUNTIFS('Hitos de enfoque priorizado'!B202,"2",'Hitos de enfoque priorizado'!C202,"Sí")</f>
        <v>0</v>
      </c>
      <c r="C202" s="86">
        <f>COUNTIFS('Hitos de enfoque priorizado'!B202,"3",'Hitos de enfoque priorizado'!C202,"Sí")</f>
        <v>0</v>
      </c>
      <c r="D202" s="87">
        <f>COUNTIFS('Hitos de enfoque priorizado'!B202,"4",'Hitos de enfoque priorizado'!C202,"Sí")</f>
        <v>0</v>
      </c>
      <c r="E202" s="88">
        <f>COUNTIFS('Hitos de enfoque priorizado'!B202,"5",'Hitos de enfoque priorizado'!C202,"Sí")</f>
        <v>0</v>
      </c>
      <c r="F202" s="89">
        <f>COUNTIFS('Hitos de enfoque priorizado'!B202,"6",'Hitos de enfoque priorizado'!C202,"Sí")</f>
        <v>0</v>
      </c>
      <c r="G202" s="276">
        <f t="shared" si="9"/>
        <v>0</v>
      </c>
      <c r="H202" s="172">
        <f>COUNTIFS('Hitos de enfoque priorizado'!B202,"1",'Hitos de enfoque priorizado'!C202,"N/C")</f>
        <v>0</v>
      </c>
      <c r="I202" s="172">
        <f>COUNTIFS('Hitos de enfoque priorizado'!B202,"2",'Hitos de enfoque priorizado'!C202,"N/C")</f>
        <v>0</v>
      </c>
      <c r="J202" s="172">
        <f>COUNTIFS('Hitos de enfoque priorizado'!B202,"3",'Hitos de enfoque priorizado'!C202,"N/C")</f>
        <v>0</v>
      </c>
      <c r="K202" s="172">
        <f>COUNTIFS('Hitos de enfoque priorizado'!B202,"4",'Hitos de enfoque priorizado'!C202,"N/C")</f>
        <v>0</v>
      </c>
      <c r="L202" s="172">
        <f>COUNTIFS('Hitos de enfoque priorizado'!B202,"5",'Hitos de enfoque priorizado'!C202,"N/C")</f>
        <v>0</v>
      </c>
      <c r="M202" s="172">
        <f>COUNTIFS('Hitos de enfoque priorizado'!B202,"6",'Hitos de enfoque priorizado'!C202,"N/C")</f>
        <v>0</v>
      </c>
      <c r="N202" s="262">
        <f t="shared" si="10"/>
        <v>0</v>
      </c>
      <c r="O202" s="281"/>
      <c r="P202" s="75" t="str">
        <f>IF('Hitos de enfoque priorizado'!$B202=1,'Hitos de enfoque priorizado'!$F202,"")</f>
        <v/>
      </c>
      <c r="Q202" s="75" t="str">
        <f>IF('Hitos de enfoque priorizado'!$B202=2,'Hitos de enfoque priorizado'!$F202,"")</f>
        <v/>
      </c>
      <c r="R202" s="75" t="str">
        <f>IF('Hitos de enfoque priorizado'!$B202=3,'Hitos de enfoque priorizado'!$F202,"")</f>
        <v/>
      </c>
      <c r="S202" s="75">
        <f>IF('Hitos de enfoque priorizado'!$B202=4,'Hitos de enfoque priorizado'!$F202,"")</f>
        <v>0</v>
      </c>
      <c r="T202" s="75" t="str">
        <f>IF('Hitos de enfoque priorizado'!$B202=5,'Hitos de enfoque priorizado'!$F202,"")</f>
        <v/>
      </c>
      <c r="U202" s="76" t="str">
        <f>IF('Hitos de enfoque priorizado'!$B202=6,'Hitos de enfoque priorizado'!$F202,"")</f>
        <v/>
      </c>
      <c r="V202" s="77" t="str">
        <f>IF(AND('Hitos de enfoque priorizado'!C202="Sí",'Hitos de enfoque priorizado'!F202=""),"CORRECT",IF('Hitos de enfoque priorizado'!C202="No","CORRECT",IF('Hitos de enfoque priorizado'!B202=1,"ERROR 1","N/C")))</f>
        <v>N/C</v>
      </c>
      <c r="W202" s="77" t="str">
        <f>IF(AND('Hitos de enfoque priorizado'!C202="Sí",'Hitos de enfoque priorizado'!F202=""),"CORRECT",IF('Hitos de enfoque priorizado'!C202="No","CORRECT",IF('Hitos de enfoque priorizado'!B202=2,"ERROR 1","N/C")))</f>
        <v>N/C</v>
      </c>
      <c r="X202" s="77" t="str">
        <f>IF(AND('Hitos de enfoque priorizado'!C202="Sí",'Hitos de enfoque priorizado'!F202=""),"CORRECT",IF('Hitos de enfoque priorizado'!C202="No","CORRECT",IF('Hitos de enfoque priorizado'!B202=3,"ERROR 1","N/C")))</f>
        <v>N/C</v>
      </c>
      <c r="Y202" s="77" t="str">
        <f>IF(AND('Hitos de enfoque priorizado'!C202="Sí",'Hitos de enfoque priorizado'!F202=""),"CORRECT",IF('Hitos de enfoque priorizado'!C202="No","CORRECT",IF('Hitos de enfoque priorizado'!B202=4,"ERROR 1","N/C")))</f>
        <v>ERROR 1</v>
      </c>
      <c r="Z202" s="77" t="str">
        <f>IF(AND('Hitos de enfoque priorizado'!C202="Sí",'Hitos de enfoque priorizado'!F202=""),"CORRECT",IF('Hitos de enfoque priorizado'!C202="No","CORRECT",IF('Hitos de enfoque priorizado'!B202=5,"ERROR 1","N/C")))</f>
        <v>N/C</v>
      </c>
      <c r="AA202" s="77" t="str">
        <f>IF(AND('Hitos de enfoque priorizado'!C202="Sí",'Hitos de enfoque priorizado'!F202=""),"CORRECT",IF('Hitos de enfoque priorizado'!C202="No","CORRECT",IF('Hitos de enfoque priorizado'!B202=6,"ERROR 1","N/C")))</f>
        <v>N/C</v>
      </c>
      <c r="AB202" s="69" t="str">
        <f>IF(AND('Hitos de enfoque priorizado'!C202="No",'Hitos de enfoque priorizado'!F202=""),IF('Hitos de enfoque priorizado'!B202=1,"ERROR 2","N/C"),"CORRECT")</f>
        <v>CORRECT</v>
      </c>
      <c r="AC202" s="69" t="str">
        <f>IF(AND('Hitos de enfoque priorizado'!C202="No",'Hitos de enfoque priorizado'!F202=""),IF('Hitos de enfoque priorizado'!B202=2,"ERROR 2","N/C"),"CORRECT")</f>
        <v>CORRECT</v>
      </c>
      <c r="AD202" s="69" t="str">
        <f>IF(AND('Hitos de enfoque priorizado'!C202="No",'Hitos de enfoque priorizado'!F202=""),IF('Hitos de enfoque priorizado'!B202=3,"ERROR 2","N/C"),"CORRECT")</f>
        <v>CORRECT</v>
      </c>
      <c r="AE202" s="69" t="str">
        <f>IF(AND('Hitos de enfoque priorizado'!C202="No",'Hitos de enfoque priorizado'!F202=""),IF('Hitos de enfoque priorizado'!B202=4,"ERROR 2","N/C"),"CORRECT")</f>
        <v>CORRECT</v>
      </c>
      <c r="AF202" s="69" t="str">
        <f>IF(AND('Hitos de enfoque priorizado'!C202="No",'Hitos de enfoque priorizado'!F202=""),IF('Hitos de enfoque priorizado'!B202=5,"ERROR 2","N/C"),"CORRECT")</f>
        <v>CORRECT</v>
      </c>
      <c r="AG202" s="78" t="str">
        <f>IF(AND('Hitos de enfoque priorizado'!C202="No",'Hitos de enfoque priorizado'!F202=""),IF('Hitos de enfoque priorizado'!B202=6,"ERROR 2","N/C"),"CORRECT")</f>
        <v>CORRECT</v>
      </c>
    </row>
    <row r="203" spans="1:33">
      <c r="A203" s="85">
        <f>COUNTIFS('Hitos de enfoque priorizado'!B203,"1",'Hitos de enfoque priorizado'!C203,"Sí")</f>
        <v>0</v>
      </c>
      <c r="B203" s="90">
        <f>COUNTIFS('Hitos de enfoque priorizado'!B203,"2",'Hitos de enfoque priorizado'!C203,"Sí")</f>
        <v>0</v>
      </c>
      <c r="C203" s="86">
        <f>COUNTIFS('Hitos de enfoque priorizado'!B203,"3",'Hitos de enfoque priorizado'!C203,"Sí")</f>
        <v>0</v>
      </c>
      <c r="D203" s="87">
        <f>COUNTIFS('Hitos de enfoque priorizado'!B203,"4",'Hitos de enfoque priorizado'!C203,"Sí")</f>
        <v>0</v>
      </c>
      <c r="E203" s="88">
        <f>COUNTIFS('Hitos de enfoque priorizado'!B203,"5",'Hitos de enfoque priorizado'!C203,"Sí")</f>
        <v>0</v>
      </c>
      <c r="F203" s="89">
        <f>COUNTIFS('Hitos de enfoque priorizado'!B203,"6",'Hitos de enfoque priorizado'!C203,"Sí")</f>
        <v>0</v>
      </c>
      <c r="G203" s="276">
        <f t="shared" si="9"/>
        <v>0</v>
      </c>
      <c r="H203" s="172">
        <f>COUNTIFS('Hitos de enfoque priorizado'!B203,"1",'Hitos de enfoque priorizado'!C203,"N/C")</f>
        <v>0</v>
      </c>
      <c r="I203" s="172">
        <f>COUNTIFS('Hitos de enfoque priorizado'!B203,"2",'Hitos de enfoque priorizado'!C203,"N/C")</f>
        <v>0</v>
      </c>
      <c r="J203" s="172">
        <f>COUNTIFS('Hitos de enfoque priorizado'!B203,"3",'Hitos de enfoque priorizado'!C203,"N/C")</f>
        <v>0</v>
      </c>
      <c r="K203" s="172">
        <f>COUNTIFS('Hitos de enfoque priorizado'!B203,"4",'Hitos de enfoque priorizado'!C203,"N/C")</f>
        <v>0</v>
      </c>
      <c r="L203" s="172">
        <f>COUNTIFS('Hitos de enfoque priorizado'!B203,"5",'Hitos de enfoque priorizado'!C203,"N/C")</f>
        <v>0</v>
      </c>
      <c r="M203" s="172">
        <f>COUNTIFS('Hitos de enfoque priorizado'!B203,"6",'Hitos de enfoque priorizado'!C203,"N/C")</f>
        <v>0</v>
      </c>
      <c r="N203" s="262">
        <f t="shared" si="10"/>
        <v>0</v>
      </c>
      <c r="O203" s="281"/>
      <c r="P203" s="75" t="str">
        <f>IF('Hitos de enfoque priorizado'!$B203=1,'Hitos de enfoque priorizado'!$F203,"")</f>
        <v/>
      </c>
      <c r="Q203" s="75" t="str">
        <f>IF('Hitos de enfoque priorizado'!$B203=2,'Hitos de enfoque priorizado'!$F203,"")</f>
        <v/>
      </c>
      <c r="R203" s="75" t="str">
        <f>IF('Hitos de enfoque priorizado'!$B203=3,'Hitos de enfoque priorizado'!$F203,"")</f>
        <v/>
      </c>
      <c r="S203" s="75">
        <f>IF('Hitos de enfoque priorizado'!$B203=4,'Hitos de enfoque priorizado'!$F203,"")</f>
        <v>0</v>
      </c>
      <c r="T203" s="75" t="str">
        <f>IF('Hitos de enfoque priorizado'!$B203=5,'Hitos de enfoque priorizado'!$F203,"")</f>
        <v/>
      </c>
      <c r="U203" s="76" t="str">
        <f>IF('Hitos de enfoque priorizado'!$B203=6,'Hitos de enfoque priorizado'!$F203,"")</f>
        <v/>
      </c>
      <c r="V203" s="77" t="str">
        <f>IF(AND('Hitos de enfoque priorizado'!C203="Sí",'Hitos de enfoque priorizado'!F203=""),"CORRECT",IF('Hitos de enfoque priorizado'!C203="No","CORRECT",IF('Hitos de enfoque priorizado'!B203=1,"ERROR 1","N/C")))</f>
        <v>N/C</v>
      </c>
      <c r="W203" s="77" t="str">
        <f>IF(AND('Hitos de enfoque priorizado'!C203="Sí",'Hitos de enfoque priorizado'!F203=""),"CORRECT",IF('Hitos de enfoque priorizado'!C203="No","CORRECT",IF('Hitos de enfoque priorizado'!B203=2,"ERROR 1","N/C")))</f>
        <v>N/C</v>
      </c>
      <c r="X203" s="77" t="str">
        <f>IF(AND('Hitos de enfoque priorizado'!C203="Sí",'Hitos de enfoque priorizado'!F203=""),"CORRECT",IF('Hitos de enfoque priorizado'!C203="No","CORRECT",IF('Hitos de enfoque priorizado'!B203=3,"ERROR 1","N/C")))</f>
        <v>N/C</v>
      </c>
      <c r="Y203" s="77" t="str">
        <f>IF(AND('Hitos de enfoque priorizado'!C203="Sí",'Hitos de enfoque priorizado'!F203=""),"CORRECT",IF('Hitos de enfoque priorizado'!C203="No","CORRECT",IF('Hitos de enfoque priorizado'!B203=4,"ERROR 1","N/C")))</f>
        <v>ERROR 1</v>
      </c>
      <c r="Z203" s="77" t="str">
        <f>IF(AND('Hitos de enfoque priorizado'!C203="Sí",'Hitos de enfoque priorizado'!F203=""),"CORRECT",IF('Hitos de enfoque priorizado'!C203="No","CORRECT",IF('Hitos de enfoque priorizado'!B203=5,"ERROR 1","N/C")))</f>
        <v>N/C</v>
      </c>
      <c r="AA203" s="77" t="str">
        <f>IF(AND('Hitos de enfoque priorizado'!C203="Sí",'Hitos de enfoque priorizado'!F203=""),"CORRECT",IF('Hitos de enfoque priorizado'!C203="No","CORRECT",IF('Hitos de enfoque priorizado'!B203=6,"ERROR 1","N/C")))</f>
        <v>N/C</v>
      </c>
      <c r="AB203" s="69" t="str">
        <f>IF(AND('Hitos de enfoque priorizado'!C203="No",'Hitos de enfoque priorizado'!F203=""),IF('Hitos de enfoque priorizado'!B203=1,"ERROR 2","N/C"),"CORRECT")</f>
        <v>CORRECT</v>
      </c>
      <c r="AC203" s="69" t="str">
        <f>IF(AND('Hitos de enfoque priorizado'!C203="No",'Hitos de enfoque priorizado'!F203=""),IF('Hitos de enfoque priorizado'!B203=2,"ERROR 2","N/C"),"CORRECT")</f>
        <v>CORRECT</v>
      </c>
      <c r="AD203" s="69" t="str">
        <f>IF(AND('Hitos de enfoque priorizado'!C203="No",'Hitos de enfoque priorizado'!F203=""),IF('Hitos de enfoque priorizado'!B203=3,"ERROR 2","N/C"),"CORRECT")</f>
        <v>CORRECT</v>
      </c>
      <c r="AE203" s="69" t="str">
        <f>IF(AND('Hitos de enfoque priorizado'!C203="No",'Hitos de enfoque priorizado'!F203=""),IF('Hitos de enfoque priorizado'!B203=4,"ERROR 2","N/C"),"CORRECT")</f>
        <v>CORRECT</v>
      </c>
      <c r="AF203" s="69" t="str">
        <f>IF(AND('Hitos de enfoque priorizado'!C203="No",'Hitos de enfoque priorizado'!F203=""),IF('Hitos de enfoque priorizado'!B203=5,"ERROR 2","N/C"),"CORRECT")</f>
        <v>CORRECT</v>
      </c>
      <c r="AG203" s="78" t="str">
        <f>IF(AND('Hitos de enfoque priorizado'!C203="No",'Hitos de enfoque priorizado'!F203=""),IF('Hitos de enfoque priorizado'!B203=6,"ERROR 2","N/C"),"CORRECT")</f>
        <v>CORRECT</v>
      </c>
    </row>
    <row r="204" spans="1:33">
      <c r="A204" s="85">
        <f>COUNTIFS('Hitos de enfoque priorizado'!B204,"1",'Hitos de enfoque priorizado'!C204,"Sí")</f>
        <v>0</v>
      </c>
      <c r="B204" s="90">
        <f>COUNTIFS('Hitos de enfoque priorizado'!B204,"2",'Hitos de enfoque priorizado'!C204,"Sí")</f>
        <v>0</v>
      </c>
      <c r="C204" s="86">
        <f>COUNTIFS('Hitos de enfoque priorizado'!B204,"3",'Hitos de enfoque priorizado'!C204,"Sí")</f>
        <v>0</v>
      </c>
      <c r="D204" s="87">
        <f>COUNTIFS('Hitos de enfoque priorizado'!B204,"4",'Hitos de enfoque priorizado'!C204,"Sí")</f>
        <v>0</v>
      </c>
      <c r="E204" s="88">
        <f>COUNTIFS('Hitos de enfoque priorizado'!B204,"5",'Hitos de enfoque priorizado'!C204,"Sí")</f>
        <v>0</v>
      </c>
      <c r="F204" s="89">
        <f>COUNTIFS('Hitos de enfoque priorizado'!B204,"6",'Hitos de enfoque priorizado'!C204,"Sí")</f>
        <v>0</v>
      </c>
      <c r="G204" s="276">
        <f t="shared" si="9"/>
        <v>0</v>
      </c>
      <c r="H204" s="172">
        <f>COUNTIFS('Hitos de enfoque priorizado'!B204,"1",'Hitos de enfoque priorizado'!C204,"N/C")</f>
        <v>0</v>
      </c>
      <c r="I204" s="172">
        <f>COUNTIFS('Hitos de enfoque priorizado'!B204,"2",'Hitos de enfoque priorizado'!C204,"N/C")</f>
        <v>0</v>
      </c>
      <c r="J204" s="172">
        <f>COUNTIFS('Hitos de enfoque priorizado'!B204,"3",'Hitos de enfoque priorizado'!C204,"N/C")</f>
        <v>0</v>
      </c>
      <c r="K204" s="172">
        <f>COUNTIFS('Hitos de enfoque priorizado'!B204,"4",'Hitos de enfoque priorizado'!C204,"N/C")</f>
        <v>0</v>
      </c>
      <c r="L204" s="172">
        <f>COUNTIFS('Hitos de enfoque priorizado'!B204,"5",'Hitos de enfoque priorizado'!C204,"N/C")</f>
        <v>0</v>
      </c>
      <c r="M204" s="172">
        <f>COUNTIFS('Hitos de enfoque priorizado'!B204,"6",'Hitos de enfoque priorizado'!C204,"N/C")</f>
        <v>0</v>
      </c>
      <c r="N204" s="262">
        <f t="shared" si="10"/>
        <v>0</v>
      </c>
      <c r="O204" s="281"/>
      <c r="P204" s="75" t="str">
        <f>IF('Hitos de enfoque priorizado'!$B204=1,'Hitos de enfoque priorizado'!$F204,"")</f>
        <v/>
      </c>
      <c r="Q204" s="75" t="str">
        <f>IF('Hitos de enfoque priorizado'!$B204=2,'Hitos de enfoque priorizado'!$F204,"")</f>
        <v/>
      </c>
      <c r="R204" s="75" t="str">
        <f>IF('Hitos de enfoque priorizado'!$B204=3,'Hitos de enfoque priorizado'!$F204,"")</f>
        <v/>
      </c>
      <c r="S204" s="75">
        <f>IF('Hitos de enfoque priorizado'!$B204=4,'Hitos de enfoque priorizado'!$F204,"")</f>
        <v>0</v>
      </c>
      <c r="T204" s="75" t="str">
        <f>IF('Hitos de enfoque priorizado'!$B204=5,'Hitos de enfoque priorizado'!$F204,"")</f>
        <v/>
      </c>
      <c r="U204" s="76" t="str">
        <f>IF('Hitos de enfoque priorizado'!$B204=6,'Hitos de enfoque priorizado'!$F204,"")</f>
        <v/>
      </c>
      <c r="V204" s="77" t="str">
        <f>IF(AND('Hitos de enfoque priorizado'!C204="Sí",'Hitos de enfoque priorizado'!F204=""),"CORRECT",IF('Hitos de enfoque priorizado'!C204="No","CORRECT",IF('Hitos de enfoque priorizado'!B204=1,"ERROR 1","N/C")))</f>
        <v>N/C</v>
      </c>
      <c r="W204" s="77" t="str">
        <f>IF(AND('Hitos de enfoque priorizado'!C204="Sí",'Hitos de enfoque priorizado'!F204=""),"CORRECT",IF('Hitos de enfoque priorizado'!C204="No","CORRECT",IF('Hitos de enfoque priorizado'!B204=2,"ERROR 1","N/C")))</f>
        <v>N/C</v>
      </c>
      <c r="X204" s="77" t="str">
        <f>IF(AND('Hitos de enfoque priorizado'!C204="Sí",'Hitos de enfoque priorizado'!F204=""),"CORRECT",IF('Hitos de enfoque priorizado'!C204="No","CORRECT",IF('Hitos de enfoque priorizado'!B204=3,"ERROR 1","N/C")))</f>
        <v>N/C</v>
      </c>
      <c r="Y204" s="77" t="str">
        <f>IF(AND('Hitos de enfoque priorizado'!C204="Sí",'Hitos de enfoque priorizado'!F204=""),"CORRECT",IF('Hitos de enfoque priorizado'!C204="No","CORRECT",IF('Hitos de enfoque priorizado'!B204=4,"ERROR 1","N/C")))</f>
        <v>ERROR 1</v>
      </c>
      <c r="Z204" s="77" t="str">
        <f>IF(AND('Hitos de enfoque priorizado'!C204="Sí",'Hitos de enfoque priorizado'!F204=""),"CORRECT",IF('Hitos de enfoque priorizado'!C204="No","CORRECT",IF('Hitos de enfoque priorizado'!B204=5,"ERROR 1","N/C")))</f>
        <v>N/C</v>
      </c>
      <c r="AA204" s="77" t="str">
        <f>IF(AND('Hitos de enfoque priorizado'!C204="Sí",'Hitos de enfoque priorizado'!F204=""),"CORRECT",IF('Hitos de enfoque priorizado'!C204="No","CORRECT",IF('Hitos de enfoque priorizado'!B204=6,"ERROR 1","N/C")))</f>
        <v>N/C</v>
      </c>
      <c r="AB204" s="69" t="str">
        <f>IF(AND('Hitos de enfoque priorizado'!C204="No",'Hitos de enfoque priorizado'!F204=""),IF('Hitos de enfoque priorizado'!B204=1,"ERROR 2","N/C"),"CORRECT")</f>
        <v>CORRECT</v>
      </c>
      <c r="AC204" s="69" t="str">
        <f>IF(AND('Hitos de enfoque priorizado'!C204="No",'Hitos de enfoque priorizado'!F204=""),IF('Hitos de enfoque priorizado'!B204=2,"ERROR 2","N/C"),"CORRECT")</f>
        <v>CORRECT</v>
      </c>
      <c r="AD204" s="69" t="str">
        <f>IF(AND('Hitos de enfoque priorizado'!C204="No",'Hitos de enfoque priorizado'!F204=""),IF('Hitos de enfoque priorizado'!B204=3,"ERROR 2","N/C"),"CORRECT")</f>
        <v>CORRECT</v>
      </c>
      <c r="AE204" s="69" t="str">
        <f>IF(AND('Hitos de enfoque priorizado'!C204="No",'Hitos de enfoque priorizado'!F204=""),IF('Hitos de enfoque priorizado'!B204=4,"ERROR 2","N/C"),"CORRECT")</f>
        <v>CORRECT</v>
      </c>
      <c r="AF204" s="69" t="str">
        <f>IF(AND('Hitos de enfoque priorizado'!C204="No",'Hitos de enfoque priorizado'!F204=""),IF('Hitos de enfoque priorizado'!B204=5,"ERROR 2","N/C"),"CORRECT")</f>
        <v>CORRECT</v>
      </c>
      <c r="AG204" s="78" t="str">
        <f>IF(AND('Hitos de enfoque priorizado'!C204="No",'Hitos de enfoque priorizado'!F204=""),IF('Hitos de enfoque priorizado'!B204=6,"ERROR 2","N/C"),"CORRECT")</f>
        <v>CORRECT</v>
      </c>
    </row>
    <row r="205" spans="1:33">
      <c r="A205" s="85">
        <f>COUNTIFS('Hitos de enfoque priorizado'!B205,"1",'Hitos de enfoque priorizado'!C205,"Sí")</f>
        <v>0</v>
      </c>
      <c r="B205" s="90">
        <f>COUNTIFS('Hitos de enfoque priorizado'!B205,"2",'Hitos de enfoque priorizado'!C205,"Sí")</f>
        <v>0</v>
      </c>
      <c r="C205" s="86">
        <f>COUNTIFS('Hitos de enfoque priorizado'!B205,"3",'Hitos de enfoque priorizado'!C205,"Sí")</f>
        <v>0</v>
      </c>
      <c r="D205" s="87">
        <f>COUNTIFS('Hitos de enfoque priorizado'!B205,"4",'Hitos de enfoque priorizado'!C205,"Sí")</f>
        <v>0</v>
      </c>
      <c r="E205" s="88">
        <f>COUNTIFS('Hitos de enfoque priorizado'!B205,"5",'Hitos de enfoque priorizado'!C205,"Sí")</f>
        <v>0</v>
      </c>
      <c r="F205" s="89">
        <f>COUNTIFS('Hitos de enfoque priorizado'!B205,"6",'Hitos de enfoque priorizado'!C205,"Sí")</f>
        <v>0</v>
      </c>
      <c r="G205" s="276">
        <f t="shared" si="9"/>
        <v>0</v>
      </c>
      <c r="H205" s="172">
        <f>COUNTIFS('Hitos de enfoque priorizado'!B205,"1",'Hitos de enfoque priorizado'!C205,"N/C")</f>
        <v>0</v>
      </c>
      <c r="I205" s="172">
        <f>COUNTIFS('Hitos de enfoque priorizado'!B205,"2",'Hitos de enfoque priorizado'!C205,"N/C")</f>
        <v>0</v>
      </c>
      <c r="J205" s="172">
        <f>COUNTIFS('Hitos de enfoque priorizado'!B205,"3",'Hitos de enfoque priorizado'!C205,"N/C")</f>
        <v>0</v>
      </c>
      <c r="K205" s="172">
        <f>COUNTIFS('Hitos de enfoque priorizado'!B205,"4",'Hitos de enfoque priorizado'!C205,"N/C")</f>
        <v>0</v>
      </c>
      <c r="L205" s="172">
        <f>COUNTIFS('Hitos de enfoque priorizado'!B205,"5",'Hitos de enfoque priorizado'!C205,"N/C")</f>
        <v>0</v>
      </c>
      <c r="M205" s="172">
        <f>COUNTIFS('Hitos de enfoque priorizado'!B205,"6",'Hitos de enfoque priorizado'!C205,"N/C")</f>
        <v>0</v>
      </c>
      <c r="N205" s="262">
        <f t="shared" si="10"/>
        <v>0</v>
      </c>
      <c r="O205" s="282"/>
      <c r="P205" s="75" t="str">
        <f>IF('Hitos de enfoque priorizado'!$B205=1,'Hitos de enfoque priorizado'!$F205,"")</f>
        <v/>
      </c>
      <c r="Q205" s="75" t="str">
        <f>IF('Hitos de enfoque priorizado'!$B205=2,'Hitos de enfoque priorizado'!$F205,"")</f>
        <v/>
      </c>
      <c r="R205" s="75" t="str">
        <f>IF('Hitos de enfoque priorizado'!$B205=3,'Hitos de enfoque priorizado'!$F205,"")</f>
        <v/>
      </c>
      <c r="S205" s="75">
        <f>IF('Hitos de enfoque priorizado'!$B205=4,'Hitos de enfoque priorizado'!$F205,"")</f>
        <v>0</v>
      </c>
      <c r="T205" s="75" t="str">
        <f>IF('Hitos de enfoque priorizado'!$B205=5,'Hitos de enfoque priorizado'!$F205,"")</f>
        <v/>
      </c>
      <c r="U205" s="76" t="str">
        <f>IF('Hitos de enfoque priorizado'!$B205=6,'Hitos de enfoque priorizado'!$F205,"")</f>
        <v/>
      </c>
      <c r="V205" s="77" t="str">
        <f>IF(AND('Hitos de enfoque priorizado'!C205="Sí",'Hitos de enfoque priorizado'!F205=""),"CORRECT",IF('Hitos de enfoque priorizado'!C205="No","CORRECT",IF('Hitos de enfoque priorizado'!B205=1,"ERROR 1","N/C")))</f>
        <v>N/C</v>
      </c>
      <c r="W205" s="77" t="str">
        <f>IF(AND('Hitos de enfoque priorizado'!C205="Sí",'Hitos de enfoque priorizado'!F205=""),"CORRECT",IF('Hitos de enfoque priorizado'!C205="No","CORRECT",IF('Hitos de enfoque priorizado'!B205=2,"ERROR 1","N/C")))</f>
        <v>N/C</v>
      </c>
      <c r="X205" s="77" t="str">
        <f>IF(AND('Hitos de enfoque priorizado'!C205="Sí",'Hitos de enfoque priorizado'!F205=""),"CORRECT",IF('Hitos de enfoque priorizado'!C205="No","CORRECT",IF('Hitos de enfoque priorizado'!B205=3,"ERROR 1","N/C")))</f>
        <v>N/C</v>
      </c>
      <c r="Y205" s="77" t="str">
        <f>IF(AND('Hitos de enfoque priorizado'!C205="Sí",'Hitos de enfoque priorizado'!F205=""),"CORRECT",IF('Hitos de enfoque priorizado'!C205="No","CORRECT",IF('Hitos de enfoque priorizado'!B205=4,"ERROR 1","N/C")))</f>
        <v>ERROR 1</v>
      </c>
      <c r="Z205" s="77" t="str">
        <f>IF(AND('Hitos de enfoque priorizado'!C205="Sí",'Hitos de enfoque priorizado'!F205=""),"CORRECT",IF('Hitos de enfoque priorizado'!C205="No","CORRECT",IF('Hitos de enfoque priorizado'!B205=5,"ERROR 1","N/C")))</f>
        <v>N/C</v>
      </c>
      <c r="AA205" s="77" t="str">
        <f>IF(AND('Hitos de enfoque priorizado'!C205="Sí",'Hitos de enfoque priorizado'!F205=""),"CORRECT",IF('Hitos de enfoque priorizado'!C205="No","CORRECT",IF('Hitos de enfoque priorizado'!B205=6,"ERROR 1","N/C")))</f>
        <v>N/C</v>
      </c>
      <c r="AB205" s="69" t="str">
        <f>IF(AND('Hitos de enfoque priorizado'!C205="No",'Hitos de enfoque priorizado'!F205=""),IF('Hitos de enfoque priorizado'!B205=1,"ERROR 2","N/C"),"CORRECT")</f>
        <v>CORRECT</v>
      </c>
      <c r="AC205" s="69" t="str">
        <f>IF(AND('Hitos de enfoque priorizado'!C205="No",'Hitos de enfoque priorizado'!F205=""),IF('Hitos de enfoque priorizado'!B205=2,"ERROR 2","N/C"),"CORRECT")</f>
        <v>CORRECT</v>
      </c>
      <c r="AD205" s="69" t="str">
        <f>IF(AND('Hitos de enfoque priorizado'!C205="No",'Hitos de enfoque priorizado'!F205=""),IF('Hitos de enfoque priorizado'!B205=3,"ERROR 2","N/C"),"CORRECT")</f>
        <v>CORRECT</v>
      </c>
      <c r="AE205" s="69" t="str">
        <f>IF(AND('Hitos de enfoque priorizado'!C205="No",'Hitos de enfoque priorizado'!F205=""),IF('Hitos de enfoque priorizado'!B205=4,"ERROR 2","N/C"),"CORRECT")</f>
        <v>CORRECT</v>
      </c>
      <c r="AF205" s="69" t="str">
        <f>IF(AND('Hitos de enfoque priorizado'!C205="No",'Hitos de enfoque priorizado'!F205=""),IF('Hitos de enfoque priorizado'!B205=5,"ERROR 2","N/C"),"CORRECT")</f>
        <v>CORRECT</v>
      </c>
      <c r="AG205" s="78" t="str">
        <f>IF(AND('Hitos de enfoque priorizado'!C205="No",'Hitos de enfoque priorizado'!F205=""),IF('Hitos de enfoque priorizado'!B205=6,"ERROR 2","N/C"),"CORRECT")</f>
        <v>CORRECT</v>
      </c>
    </row>
    <row r="206" spans="1:33">
      <c r="A206" s="85">
        <f>COUNTIFS('Hitos de enfoque priorizado'!B206,"1",'Hitos de enfoque priorizado'!C206,"Sí")</f>
        <v>0</v>
      </c>
      <c r="B206" s="90">
        <f>COUNTIFS('Hitos de enfoque priorizado'!B206,"2",'Hitos de enfoque priorizado'!C206,"Sí")</f>
        <v>0</v>
      </c>
      <c r="C206" s="86">
        <f>COUNTIFS('Hitos de enfoque priorizado'!B206,"3",'Hitos de enfoque priorizado'!C206,"Sí")</f>
        <v>0</v>
      </c>
      <c r="D206" s="87">
        <f>COUNTIFS('Hitos de enfoque priorizado'!B206,"4",'Hitos de enfoque priorizado'!C206,"Sí")</f>
        <v>0</v>
      </c>
      <c r="E206" s="88">
        <f>COUNTIFS('Hitos de enfoque priorizado'!B206,"5",'Hitos de enfoque priorizado'!C206,"Sí")</f>
        <v>0</v>
      </c>
      <c r="F206" s="89">
        <f>COUNTIFS('Hitos de enfoque priorizado'!B206,"6",'Hitos de enfoque priorizado'!C206,"Sí")</f>
        <v>0</v>
      </c>
      <c r="G206" s="276">
        <f t="shared" si="9"/>
        <v>0</v>
      </c>
      <c r="H206" s="172">
        <f>COUNTIFS('Hitos de enfoque priorizado'!B206,"1",'Hitos de enfoque priorizado'!C206,"N/C")</f>
        <v>0</v>
      </c>
      <c r="I206" s="172">
        <f>COUNTIFS('Hitos de enfoque priorizado'!B206,"2",'Hitos de enfoque priorizado'!C206,"N/C")</f>
        <v>0</v>
      </c>
      <c r="J206" s="172">
        <f>COUNTIFS('Hitos de enfoque priorizado'!B206,"3",'Hitos de enfoque priorizado'!C206,"N/C")</f>
        <v>0</v>
      </c>
      <c r="K206" s="172">
        <f>COUNTIFS('Hitos de enfoque priorizado'!B206,"4",'Hitos de enfoque priorizado'!C206,"N/C")</f>
        <v>0</v>
      </c>
      <c r="L206" s="172">
        <f>COUNTIFS('Hitos de enfoque priorizado'!B206,"5",'Hitos de enfoque priorizado'!C206,"N/C")</f>
        <v>0</v>
      </c>
      <c r="M206" s="172">
        <f>COUNTIFS('Hitos de enfoque priorizado'!B206,"6",'Hitos de enfoque priorizado'!C206,"N/C")</f>
        <v>0</v>
      </c>
      <c r="N206" s="262">
        <f t="shared" si="10"/>
        <v>0</v>
      </c>
      <c r="O206" s="282"/>
      <c r="P206" s="75" t="str">
        <f>IF('Hitos de enfoque priorizado'!$B206=1,'Hitos de enfoque priorizado'!$F206,"")</f>
        <v/>
      </c>
      <c r="Q206" s="75" t="str">
        <f>IF('Hitos de enfoque priorizado'!$B206=2,'Hitos de enfoque priorizado'!$F206,"")</f>
        <v/>
      </c>
      <c r="R206" s="75" t="str">
        <f>IF('Hitos de enfoque priorizado'!$B206=3,'Hitos de enfoque priorizado'!$F206,"")</f>
        <v/>
      </c>
      <c r="S206" s="75">
        <f>IF('Hitos de enfoque priorizado'!$B206=4,'Hitos de enfoque priorizado'!$F206,"")</f>
        <v>0</v>
      </c>
      <c r="T206" s="75" t="str">
        <f>IF('Hitos de enfoque priorizado'!$B206=5,'Hitos de enfoque priorizado'!$F206,"")</f>
        <v/>
      </c>
      <c r="U206" s="76" t="str">
        <f>IF('Hitos de enfoque priorizado'!$B206=6,'Hitos de enfoque priorizado'!$F206,"")</f>
        <v/>
      </c>
      <c r="V206" s="77" t="str">
        <f>IF(AND('Hitos de enfoque priorizado'!C206="Sí",'Hitos de enfoque priorizado'!F206=""),"CORRECT",IF('Hitos de enfoque priorizado'!C206="No","CORRECT",IF('Hitos de enfoque priorizado'!B206=1,"ERROR 1","N/C")))</f>
        <v>N/C</v>
      </c>
      <c r="W206" s="77" t="str">
        <f>IF(AND('Hitos de enfoque priorizado'!C206="Sí",'Hitos de enfoque priorizado'!F206=""),"CORRECT",IF('Hitos de enfoque priorizado'!C206="No","CORRECT",IF('Hitos de enfoque priorizado'!B206=2,"ERROR 1","N/C")))</f>
        <v>N/C</v>
      </c>
      <c r="X206" s="77" t="str">
        <f>IF(AND('Hitos de enfoque priorizado'!C206="Sí",'Hitos de enfoque priorizado'!F206=""),"CORRECT",IF('Hitos de enfoque priorizado'!C206="No","CORRECT",IF('Hitos de enfoque priorizado'!B206=3,"ERROR 1","N/C")))</f>
        <v>N/C</v>
      </c>
      <c r="Y206" s="77" t="str">
        <f>IF(AND('Hitos de enfoque priorizado'!C206="Sí",'Hitos de enfoque priorizado'!F206=""),"CORRECT",IF('Hitos de enfoque priorizado'!C206="No","CORRECT",IF('Hitos de enfoque priorizado'!B206=4,"ERROR 1","N/C")))</f>
        <v>ERROR 1</v>
      </c>
      <c r="Z206" s="77" t="str">
        <f>IF(AND('Hitos de enfoque priorizado'!C206="Sí",'Hitos de enfoque priorizado'!F206=""),"CORRECT",IF('Hitos de enfoque priorizado'!C206="No","CORRECT",IF('Hitos de enfoque priorizado'!B206=5,"ERROR 1","N/C")))</f>
        <v>N/C</v>
      </c>
      <c r="AA206" s="77" t="str">
        <f>IF(AND('Hitos de enfoque priorizado'!C206="Sí",'Hitos de enfoque priorizado'!F206=""),"CORRECT",IF('Hitos de enfoque priorizado'!C206="No","CORRECT",IF('Hitos de enfoque priorizado'!B206=6,"ERROR 1","N/C")))</f>
        <v>N/C</v>
      </c>
      <c r="AB206" s="69" t="str">
        <f>IF(AND('Hitos de enfoque priorizado'!C206="No",'Hitos de enfoque priorizado'!F206=""),IF('Hitos de enfoque priorizado'!B206=1,"ERROR 2","N/C"),"CORRECT")</f>
        <v>CORRECT</v>
      </c>
      <c r="AC206" s="69" t="str">
        <f>IF(AND('Hitos de enfoque priorizado'!C206="No",'Hitos de enfoque priorizado'!F206=""),IF('Hitos de enfoque priorizado'!B206=2,"ERROR 2","N/C"),"CORRECT")</f>
        <v>CORRECT</v>
      </c>
      <c r="AD206" s="69" t="str">
        <f>IF(AND('Hitos de enfoque priorizado'!C206="No",'Hitos de enfoque priorizado'!F206=""),IF('Hitos de enfoque priorizado'!B206=3,"ERROR 2","N/C"),"CORRECT")</f>
        <v>CORRECT</v>
      </c>
      <c r="AE206" s="69" t="str">
        <f>IF(AND('Hitos de enfoque priorizado'!C206="No",'Hitos de enfoque priorizado'!F206=""),IF('Hitos de enfoque priorizado'!B206=4,"ERROR 2","N/C"),"CORRECT")</f>
        <v>CORRECT</v>
      </c>
      <c r="AF206" s="69" t="str">
        <f>IF(AND('Hitos de enfoque priorizado'!C206="No",'Hitos de enfoque priorizado'!F206=""),IF('Hitos de enfoque priorizado'!B206=5,"ERROR 2","N/C"),"CORRECT")</f>
        <v>CORRECT</v>
      </c>
      <c r="AG206" s="78" t="str">
        <f>IF(AND('Hitos de enfoque priorizado'!C206="No",'Hitos de enfoque priorizado'!F206=""),IF('Hitos de enfoque priorizado'!B206=6,"ERROR 2","N/C"),"CORRECT")</f>
        <v>CORRECT</v>
      </c>
    </row>
    <row r="207" spans="1:33">
      <c r="A207" s="85">
        <f>COUNTIFS('Hitos de enfoque priorizado'!B207,"1",'Hitos de enfoque priorizado'!C207,"Sí")</f>
        <v>0</v>
      </c>
      <c r="B207" s="90">
        <f>COUNTIFS('Hitos de enfoque priorizado'!B207,"2",'Hitos de enfoque priorizado'!C207,"Sí")</f>
        <v>0</v>
      </c>
      <c r="C207" s="86">
        <f>COUNTIFS('Hitos de enfoque priorizado'!B207,"3",'Hitos de enfoque priorizado'!C207,"Sí")</f>
        <v>0</v>
      </c>
      <c r="D207" s="87">
        <f>COUNTIFS('Hitos de enfoque priorizado'!B207,"4",'Hitos de enfoque priorizado'!C207,"Sí")</f>
        <v>0</v>
      </c>
      <c r="E207" s="88">
        <f>COUNTIFS('Hitos de enfoque priorizado'!B207,"5",'Hitos de enfoque priorizado'!C207,"Sí")</f>
        <v>0</v>
      </c>
      <c r="F207" s="89">
        <f>COUNTIFS('Hitos de enfoque priorizado'!B207,"6",'Hitos de enfoque priorizado'!C207,"Sí")</f>
        <v>0</v>
      </c>
      <c r="G207" s="276">
        <f t="shared" si="9"/>
        <v>0</v>
      </c>
      <c r="H207" s="172">
        <f>COUNTIFS('Hitos de enfoque priorizado'!B207,"1",'Hitos de enfoque priorizado'!C207,"N/C")</f>
        <v>0</v>
      </c>
      <c r="I207" s="172">
        <f>COUNTIFS('Hitos de enfoque priorizado'!B207,"2",'Hitos de enfoque priorizado'!C207,"N/C")</f>
        <v>0</v>
      </c>
      <c r="J207" s="172">
        <f>COUNTIFS('Hitos de enfoque priorizado'!B207,"3",'Hitos de enfoque priorizado'!C207,"N/C")</f>
        <v>0</v>
      </c>
      <c r="K207" s="172">
        <f>COUNTIFS('Hitos de enfoque priorizado'!B207,"4",'Hitos de enfoque priorizado'!C207,"N/C")</f>
        <v>0</v>
      </c>
      <c r="L207" s="172">
        <f>COUNTIFS('Hitos de enfoque priorizado'!B207,"5",'Hitos de enfoque priorizado'!C207,"N/C")</f>
        <v>0</v>
      </c>
      <c r="M207" s="172">
        <f>COUNTIFS('Hitos de enfoque priorizado'!B207,"6",'Hitos de enfoque priorizado'!C207,"N/C")</f>
        <v>0</v>
      </c>
      <c r="N207" s="262">
        <f t="shared" si="10"/>
        <v>0</v>
      </c>
      <c r="O207" s="282"/>
      <c r="P207" s="75" t="str">
        <f>IF('Hitos de enfoque priorizado'!$B207=1,'Hitos de enfoque priorizado'!$F207,"")</f>
        <v/>
      </c>
      <c r="Q207" s="75" t="str">
        <f>IF('Hitos de enfoque priorizado'!$B207=2,'Hitos de enfoque priorizado'!$F207,"")</f>
        <v/>
      </c>
      <c r="R207" s="75" t="str">
        <f>IF('Hitos de enfoque priorizado'!$B207=3,'Hitos de enfoque priorizado'!$F207,"")</f>
        <v/>
      </c>
      <c r="S207" s="75" t="str">
        <f>IF('Hitos de enfoque priorizado'!$B207=4,'Hitos de enfoque priorizado'!$F207,"")</f>
        <v/>
      </c>
      <c r="T207" s="75" t="str">
        <f>IF('Hitos de enfoque priorizado'!$B207=5,'Hitos de enfoque priorizado'!$F207,"")</f>
        <v/>
      </c>
      <c r="U207" s="76" t="str">
        <f>IF('Hitos de enfoque priorizado'!$B207=6,'Hitos de enfoque priorizado'!$F207,"")</f>
        <v/>
      </c>
      <c r="V207" s="77" t="str">
        <f>IF(AND('Hitos de enfoque priorizado'!C207="Sí",'Hitos de enfoque priorizado'!F207=""),"CORRECT",IF('Hitos de enfoque priorizado'!C207="No","CORRECT",IF('Hitos de enfoque priorizado'!B207=1,"ERROR 1","N/C")))</f>
        <v>N/C</v>
      </c>
      <c r="W207" s="77" t="str">
        <f>IF(AND('Hitos de enfoque priorizado'!C207="Sí",'Hitos de enfoque priorizado'!F207=""),"CORRECT",IF('Hitos de enfoque priorizado'!C207="No","CORRECT",IF('Hitos de enfoque priorizado'!B207=2,"ERROR 1","N/C")))</f>
        <v>N/C</v>
      </c>
      <c r="X207" s="77" t="str">
        <f>IF(AND('Hitos de enfoque priorizado'!C207="Sí",'Hitos de enfoque priorizado'!F207=""),"CORRECT",IF('Hitos de enfoque priorizado'!C207="No","CORRECT",IF('Hitos de enfoque priorizado'!B207=3,"ERROR 1","N/C")))</f>
        <v>N/C</v>
      </c>
      <c r="Y207" s="77" t="str">
        <f>IF(AND('Hitos de enfoque priorizado'!C207="Sí",'Hitos de enfoque priorizado'!F207=""),"CORRECT",IF('Hitos de enfoque priorizado'!C207="No","CORRECT",IF('Hitos de enfoque priorizado'!B207=4,"ERROR 1","N/C")))</f>
        <v>N/C</v>
      </c>
      <c r="Z207" s="77" t="str">
        <f>IF(AND('Hitos de enfoque priorizado'!C207="Sí",'Hitos de enfoque priorizado'!F207=""),"CORRECT",IF('Hitos de enfoque priorizado'!C207="No","CORRECT",IF('Hitos de enfoque priorizado'!B207=5,"ERROR 1","N/C")))</f>
        <v>N/C</v>
      </c>
      <c r="AA207" s="77" t="str">
        <f>IF(AND('Hitos de enfoque priorizado'!C207="Sí",'Hitos de enfoque priorizado'!F207=""),"CORRECT",IF('Hitos de enfoque priorizado'!C207="No","CORRECT",IF('Hitos de enfoque priorizado'!B207=6,"ERROR 1","N/C")))</f>
        <v>N/C</v>
      </c>
      <c r="AB207" s="69" t="str">
        <f>IF(AND('Hitos de enfoque priorizado'!C207="No",'Hitos de enfoque priorizado'!F207=""),IF('Hitos de enfoque priorizado'!B207=1,"ERROR 2","N/C"),"CORRECT")</f>
        <v>CORRECT</v>
      </c>
      <c r="AC207" s="69" t="str">
        <f>IF(AND('Hitos de enfoque priorizado'!C207="No",'Hitos de enfoque priorizado'!F207=""),IF('Hitos de enfoque priorizado'!B207=2,"ERROR 2","N/C"),"CORRECT")</f>
        <v>CORRECT</v>
      </c>
      <c r="AD207" s="69" t="str">
        <f>IF(AND('Hitos de enfoque priorizado'!C207="No",'Hitos de enfoque priorizado'!F207=""),IF('Hitos de enfoque priorizado'!B207=3,"ERROR 2","N/C"),"CORRECT")</f>
        <v>CORRECT</v>
      </c>
      <c r="AE207" s="69" t="str">
        <f>IF(AND('Hitos de enfoque priorizado'!C207="No",'Hitos de enfoque priorizado'!F207=""),IF('Hitos de enfoque priorizado'!B207=4,"ERROR 2","N/C"),"CORRECT")</f>
        <v>CORRECT</v>
      </c>
      <c r="AF207" s="69" t="str">
        <f>IF(AND('Hitos de enfoque priorizado'!C207="No",'Hitos de enfoque priorizado'!F207=""),IF('Hitos de enfoque priorizado'!B207=5,"ERROR 2","N/C"),"CORRECT")</f>
        <v>CORRECT</v>
      </c>
      <c r="AG207" s="78" t="str">
        <f>IF(AND('Hitos de enfoque priorizado'!C207="No",'Hitos de enfoque priorizado'!F207=""),IF('Hitos de enfoque priorizado'!B207=6,"ERROR 2","N/C"),"CORRECT")</f>
        <v>CORRECT</v>
      </c>
    </row>
    <row r="208" spans="1:33">
      <c r="A208" s="85">
        <f>COUNTIFS('Hitos de enfoque priorizado'!B208,"1",'Hitos de enfoque priorizado'!C208,"Sí")</f>
        <v>0</v>
      </c>
      <c r="B208" s="90">
        <f>COUNTIFS('Hitos de enfoque priorizado'!B208,"2",'Hitos de enfoque priorizado'!C208,"Sí")</f>
        <v>0</v>
      </c>
      <c r="C208" s="86">
        <f>COUNTIFS('Hitos de enfoque priorizado'!B208,"3",'Hitos de enfoque priorizado'!C208,"Sí")</f>
        <v>0</v>
      </c>
      <c r="D208" s="87">
        <f>COUNTIFS('Hitos de enfoque priorizado'!B208,"4",'Hitos de enfoque priorizado'!C208,"Sí")</f>
        <v>0</v>
      </c>
      <c r="E208" s="88">
        <f>COUNTIFS('Hitos de enfoque priorizado'!B208,"5",'Hitos de enfoque priorizado'!C208,"Sí")</f>
        <v>0</v>
      </c>
      <c r="F208" s="89">
        <f>COUNTIFS('Hitos de enfoque priorizado'!B208,"6",'Hitos de enfoque priorizado'!C208,"Sí")</f>
        <v>0</v>
      </c>
      <c r="G208" s="276">
        <f t="shared" si="9"/>
        <v>0</v>
      </c>
      <c r="H208" s="172">
        <f>COUNTIFS('Hitos de enfoque priorizado'!B208,"1",'Hitos de enfoque priorizado'!C208,"N/C")</f>
        <v>0</v>
      </c>
      <c r="I208" s="172">
        <f>COUNTIFS('Hitos de enfoque priorizado'!B208,"2",'Hitos de enfoque priorizado'!C208,"N/C")</f>
        <v>0</v>
      </c>
      <c r="J208" s="172">
        <f>COUNTIFS('Hitos de enfoque priorizado'!B208,"3",'Hitos de enfoque priorizado'!C208,"N/C")</f>
        <v>0</v>
      </c>
      <c r="K208" s="172">
        <f>COUNTIFS('Hitos de enfoque priorizado'!B208,"4",'Hitos de enfoque priorizado'!C208,"N/C")</f>
        <v>0</v>
      </c>
      <c r="L208" s="172">
        <f>COUNTIFS('Hitos de enfoque priorizado'!B208,"5",'Hitos de enfoque priorizado'!C208,"N/C")</f>
        <v>0</v>
      </c>
      <c r="M208" s="172">
        <f>COUNTIFS('Hitos de enfoque priorizado'!B208,"6",'Hitos de enfoque priorizado'!C208,"N/C")</f>
        <v>0</v>
      </c>
      <c r="N208" s="262">
        <f t="shared" si="10"/>
        <v>0</v>
      </c>
      <c r="O208" s="282"/>
      <c r="P208" s="75" t="str">
        <f>IF('Hitos de enfoque priorizado'!$B208=1,'Hitos de enfoque priorizado'!$F208,"")</f>
        <v/>
      </c>
      <c r="Q208" s="75" t="str">
        <f>IF('Hitos de enfoque priorizado'!$B208=2,'Hitos de enfoque priorizado'!$F208,"")</f>
        <v/>
      </c>
      <c r="R208" s="75" t="str">
        <f>IF('Hitos de enfoque priorizado'!$B208=3,'Hitos de enfoque priorizado'!$F208,"")</f>
        <v/>
      </c>
      <c r="S208" s="75">
        <f>IF('Hitos de enfoque priorizado'!$B208=4,'Hitos de enfoque priorizado'!$F208,"")</f>
        <v>0</v>
      </c>
      <c r="T208" s="75" t="str">
        <f>IF('Hitos de enfoque priorizado'!$B208=5,'Hitos de enfoque priorizado'!$F208,"")</f>
        <v/>
      </c>
      <c r="U208" s="76" t="str">
        <f>IF('Hitos de enfoque priorizado'!$B208=6,'Hitos de enfoque priorizado'!$F208,"")</f>
        <v/>
      </c>
      <c r="V208" s="77" t="str">
        <f>IF(AND('Hitos de enfoque priorizado'!C208="Sí",'Hitos de enfoque priorizado'!F208=""),"CORRECT",IF('Hitos de enfoque priorizado'!C208="No","CORRECT",IF('Hitos de enfoque priorizado'!B208=1,"ERROR 1","N/C")))</f>
        <v>N/C</v>
      </c>
      <c r="W208" s="77" t="str">
        <f>IF(AND('Hitos de enfoque priorizado'!C208="Sí",'Hitos de enfoque priorizado'!F208=""),"CORRECT",IF('Hitos de enfoque priorizado'!C208="No","CORRECT",IF('Hitos de enfoque priorizado'!B208=2,"ERROR 1","N/C")))</f>
        <v>N/C</v>
      </c>
      <c r="X208" s="77" t="str">
        <f>IF(AND('Hitos de enfoque priorizado'!C208="Sí",'Hitos de enfoque priorizado'!F208=""),"CORRECT",IF('Hitos de enfoque priorizado'!C208="No","CORRECT",IF('Hitos de enfoque priorizado'!B208=3,"ERROR 1","N/C")))</f>
        <v>N/C</v>
      </c>
      <c r="Y208" s="77" t="str">
        <f>IF(AND('Hitos de enfoque priorizado'!C208="Sí",'Hitos de enfoque priorizado'!F208=""),"CORRECT",IF('Hitos de enfoque priorizado'!C208="No","CORRECT",IF('Hitos de enfoque priorizado'!B208=4,"ERROR 1","N/C")))</f>
        <v>ERROR 1</v>
      </c>
      <c r="Z208" s="77" t="str">
        <f>IF(AND('Hitos de enfoque priorizado'!C208="Sí",'Hitos de enfoque priorizado'!F208=""),"CORRECT",IF('Hitos de enfoque priorizado'!C208="No","CORRECT",IF('Hitos de enfoque priorizado'!B208=5,"ERROR 1","N/C")))</f>
        <v>N/C</v>
      </c>
      <c r="AA208" s="77" t="str">
        <f>IF(AND('Hitos de enfoque priorizado'!C208="Sí",'Hitos de enfoque priorizado'!F208=""),"CORRECT",IF('Hitos de enfoque priorizado'!C208="No","CORRECT",IF('Hitos de enfoque priorizado'!B208=6,"ERROR 1","N/C")))</f>
        <v>N/C</v>
      </c>
      <c r="AB208" s="69" t="str">
        <f>IF(AND('Hitos de enfoque priorizado'!C208="No",'Hitos de enfoque priorizado'!F208=""),IF('Hitos de enfoque priorizado'!B208=1,"ERROR 2","N/C"),"CORRECT")</f>
        <v>CORRECT</v>
      </c>
      <c r="AC208" s="69" t="str">
        <f>IF(AND('Hitos de enfoque priorizado'!C208="No",'Hitos de enfoque priorizado'!F208=""),IF('Hitos de enfoque priorizado'!B208=2,"ERROR 2","N/C"),"CORRECT")</f>
        <v>CORRECT</v>
      </c>
      <c r="AD208" s="69" t="str">
        <f>IF(AND('Hitos de enfoque priorizado'!C208="No",'Hitos de enfoque priorizado'!F208=""),IF('Hitos de enfoque priorizado'!B208=3,"ERROR 2","N/C"),"CORRECT")</f>
        <v>CORRECT</v>
      </c>
      <c r="AE208" s="69" t="str">
        <f>IF(AND('Hitos de enfoque priorizado'!C208="No",'Hitos de enfoque priorizado'!F208=""),IF('Hitos de enfoque priorizado'!B208=4,"ERROR 2","N/C"),"CORRECT")</f>
        <v>CORRECT</v>
      </c>
      <c r="AF208" s="69" t="str">
        <f>IF(AND('Hitos de enfoque priorizado'!C208="No",'Hitos de enfoque priorizado'!F208=""),IF('Hitos de enfoque priorizado'!B208=5,"ERROR 2","N/C"),"CORRECT")</f>
        <v>CORRECT</v>
      </c>
      <c r="AG208" s="78" t="str">
        <f>IF(AND('Hitos de enfoque priorizado'!C208="No",'Hitos de enfoque priorizado'!F208=""),IF('Hitos de enfoque priorizado'!B208=6,"ERROR 2","N/C"),"CORRECT")</f>
        <v>CORRECT</v>
      </c>
    </row>
    <row r="209" spans="1:33">
      <c r="A209" s="85">
        <f>COUNTIFS('Hitos de enfoque priorizado'!B209,"1",'Hitos de enfoque priorizado'!C209,"Sí")</f>
        <v>0</v>
      </c>
      <c r="B209" s="90">
        <f>COUNTIFS('Hitos de enfoque priorizado'!B209,"2",'Hitos de enfoque priorizado'!C209,"Sí")</f>
        <v>0</v>
      </c>
      <c r="C209" s="86">
        <f>COUNTIFS('Hitos de enfoque priorizado'!B209,"3",'Hitos de enfoque priorizado'!C209,"Sí")</f>
        <v>0</v>
      </c>
      <c r="D209" s="87">
        <f>COUNTIFS('Hitos de enfoque priorizado'!B209,"4",'Hitos de enfoque priorizado'!C209,"Sí")</f>
        <v>0</v>
      </c>
      <c r="E209" s="88">
        <f>COUNTIFS('Hitos de enfoque priorizado'!B209,"5",'Hitos de enfoque priorizado'!C209,"Sí")</f>
        <v>0</v>
      </c>
      <c r="F209" s="89">
        <f>COUNTIFS('Hitos de enfoque priorizado'!B209,"6",'Hitos de enfoque priorizado'!C209,"Sí")</f>
        <v>0</v>
      </c>
      <c r="G209" s="276">
        <f t="shared" si="9"/>
        <v>0</v>
      </c>
      <c r="H209" s="172">
        <f>COUNTIFS('Hitos de enfoque priorizado'!B209,"1",'Hitos de enfoque priorizado'!C209,"N/C")</f>
        <v>0</v>
      </c>
      <c r="I209" s="172">
        <f>COUNTIFS('Hitos de enfoque priorizado'!B209,"2",'Hitos de enfoque priorizado'!C209,"N/C")</f>
        <v>0</v>
      </c>
      <c r="J209" s="172">
        <f>COUNTIFS('Hitos de enfoque priorizado'!B209,"3",'Hitos de enfoque priorizado'!C209,"N/C")</f>
        <v>0</v>
      </c>
      <c r="K209" s="172">
        <f>COUNTIFS('Hitos de enfoque priorizado'!B209,"4",'Hitos de enfoque priorizado'!C209,"N/C")</f>
        <v>0</v>
      </c>
      <c r="L209" s="172">
        <f>COUNTIFS('Hitos de enfoque priorizado'!B209,"5",'Hitos de enfoque priorizado'!C209,"N/C")</f>
        <v>0</v>
      </c>
      <c r="M209" s="172">
        <f>COUNTIFS('Hitos de enfoque priorizado'!B209,"6",'Hitos de enfoque priorizado'!C209,"N/C")</f>
        <v>0</v>
      </c>
      <c r="N209" s="262">
        <f t="shared" si="10"/>
        <v>0</v>
      </c>
      <c r="O209" s="281"/>
      <c r="P209" s="75" t="str">
        <f>IF('Hitos de enfoque priorizado'!$B209=1,'Hitos de enfoque priorizado'!$F209,"")</f>
        <v/>
      </c>
      <c r="Q209" s="75" t="str">
        <f>IF('Hitos de enfoque priorizado'!$B209=2,'Hitos de enfoque priorizado'!$F209,"")</f>
        <v/>
      </c>
      <c r="R209" s="75" t="str">
        <f>IF('Hitos de enfoque priorizado'!$B209=3,'Hitos de enfoque priorizado'!$F209,"")</f>
        <v/>
      </c>
      <c r="S209" s="75">
        <f>IF('Hitos de enfoque priorizado'!$B209=4,'Hitos de enfoque priorizado'!$F209,"")</f>
        <v>0</v>
      </c>
      <c r="T209" s="75" t="str">
        <f>IF('Hitos de enfoque priorizado'!$B209=5,'Hitos de enfoque priorizado'!$F209,"")</f>
        <v/>
      </c>
      <c r="U209" s="76" t="str">
        <f>IF('Hitos de enfoque priorizado'!$B209=6,'Hitos de enfoque priorizado'!$F209,"")</f>
        <v/>
      </c>
      <c r="V209" s="77" t="str">
        <f>IF(AND('Hitos de enfoque priorizado'!C209="Sí",'Hitos de enfoque priorizado'!F209=""),"CORRECT",IF('Hitos de enfoque priorizado'!C209="No","CORRECT",IF('Hitos de enfoque priorizado'!B209=1,"ERROR 1","N/C")))</f>
        <v>N/C</v>
      </c>
      <c r="W209" s="77" t="str">
        <f>IF(AND('Hitos de enfoque priorizado'!C209="Sí",'Hitos de enfoque priorizado'!F209=""),"CORRECT",IF('Hitos de enfoque priorizado'!C209="No","CORRECT",IF('Hitos de enfoque priorizado'!B209=2,"ERROR 1","N/C")))</f>
        <v>N/C</v>
      </c>
      <c r="X209" s="77" t="str">
        <f>IF(AND('Hitos de enfoque priorizado'!C209="Sí",'Hitos de enfoque priorizado'!F209=""),"CORRECT",IF('Hitos de enfoque priorizado'!C209="No","CORRECT",IF('Hitos de enfoque priorizado'!B209=3,"ERROR 1","N/C")))</f>
        <v>N/C</v>
      </c>
      <c r="Y209" s="77" t="str">
        <f>IF(AND('Hitos de enfoque priorizado'!C209="Sí",'Hitos de enfoque priorizado'!F209=""),"CORRECT",IF('Hitos de enfoque priorizado'!C209="No","CORRECT",IF('Hitos de enfoque priorizado'!B209=4,"ERROR 1","N/C")))</f>
        <v>ERROR 1</v>
      </c>
      <c r="Z209" s="77" t="str">
        <f>IF(AND('Hitos de enfoque priorizado'!C209="Sí",'Hitos de enfoque priorizado'!F209=""),"CORRECT",IF('Hitos de enfoque priorizado'!C209="No","CORRECT",IF('Hitos de enfoque priorizado'!B209=5,"ERROR 1","N/C")))</f>
        <v>N/C</v>
      </c>
      <c r="AA209" s="77" t="str">
        <f>IF(AND('Hitos de enfoque priorizado'!C209="Sí",'Hitos de enfoque priorizado'!F209=""),"CORRECT",IF('Hitos de enfoque priorizado'!C209="No","CORRECT",IF('Hitos de enfoque priorizado'!B209=6,"ERROR 1","N/C")))</f>
        <v>N/C</v>
      </c>
      <c r="AB209" s="69" t="str">
        <f>IF(AND('Hitos de enfoque priorizado'!C209="No",'Hitos de enfoque priorizado'!F209=""),IF('Hitos de enfoque priorizado'!B209=1,"ERROR 2","N/C"),"CORRECT")</f>
        <v>CORRECT</v>
      </c>
      <c r="AC209" s="69" t="str">
        <f>IF(AND('Hitos de enfoque priorizado'!C209="No",'Hitos de enfoque priorizado'!F209=""),IF('Hitos de enfoque priorizado'!B209=2,"ERROR 2","N/C"),"CORRECT")</f>
        <v>CORRECT</v>
      </c>
      <c r="AD209" s="69" t="str">
        <f>IF(AND('Hitos de enfoque priorizado'!C209="No",'Hitos de enfoque priorizado'!F209=""),IF('Hitos de enfoque priorizado'!B209=3,"ERROR 2","N/C"),"CORRECT")</f>
        <v>CORRECT</v>
      </c>
      <c r="AE209" s="69" t="str">
        <f>IF(AND('Hitos de enfoque priorizado'!C209="No",'Hitos de enfoque priorizado'!F209=""),IF('Hitos de enfoque priorizado'!B209=4,"ERROR 2","N/C"),"CORRECT")</f>
        <v>CORRECT</v>
      </c>
      <c r="AF209" s="69" t="str">
        <f>IF(AND('Hitos de enfoque priorizado'!C209="No",'Hitos de enfoque priorizado'!F209=""),IF('Hitos de enfoque priorizado'!B209=5,"ERROR 2","N/C"),"CORRECT")</f>
        <v>CORRECT</v>
      </c>
      <c r="AG209" s="78" t="str">
        <f>IF(AND('Hitos de enfoque priorizado'!C209="No",'Hitos de enfoque priorizado'!F209=""),IF('Hitos de enfoque priorizado'!B209=6,"ERROR 2","N/C"),"CORRECT")</f>
        <v>CORRECT</v>
      </c>
    </row>
    <row r="210" spans="1:33">
      <c r="A210" s="85">
        <f>COUNTIFS('Hitos de enfoque priorizado'!B210,"1",'Hitos de enfoque priorizado'!C210,"Sí")</f>
        <v>0</v>
      </c>
      <c r="B210" s="90">
        <f>COUNTIFS('Hitos de enfoque priorizado'!B210,"2",'Hitos de enfoque priorizado'!C210,"Sí")</f>
        <v>0</v>
      </c>
      <c r="C210" s="86">
        <f>COUNTIFS('Hitos de enfoque priorizado'!B210,"3",'Hitos de enfoque priorizado'!C210,"Sí")</f>
        <v>0</v>
      </c>
      <c r="D210" s="87">
        <f>COUNTIFS('Hitos de enfoque priorizado'!B210,"4",'Hitos de enfoque priorizado'!C210,"Sí")</f>
        <v>0</v>
      </c>
      <c r="E210" s="88">
        <f>COUNTIFS('Hitos de enfoque priorizado'!B210,"5",'Hitos de enfoque priorizado'!C210,"Sí")</f>
        <v>0</v>
      </c>
      <c r="F210" s="89">
        <f>COUNTIFS('Hitos de enfoque priorizado'!B210,"6",'Hitos de enfoque priorizado'!C210,"Sí")</f>
        <v>0</v>
      </c>
      <c r="G210" s="276">
        <f t="shared" si="9"/>
        <v>0</v>
      </c>
      <c r="H210" s="172">
        <f>COUNTIFS('Hitos de enfoque priorizado'!B210,"1",'Hitos de enfoque priorizado'!C210,"N/C")</f>
        <v>0</v>
      </c>
      <c r="I210" s="172">
        <f>COUNTIFS('Hitos de enfoque priorizado'!B210,"2",'Hitos de enfoque priorizado'!C210,"N/C")</f>
        <v>0</v>
      </c>
      <c r="J210" s="172">
        <f>COUNTIFS('Hitos de enfoque priorizado'!B210,"3",'Hitos de enfoque priorizado'!C210,"N/C")</f>
        <v>0</v>
      </c>
      <c r="K210" s="172">
        <f>COUNTIFS('Hitos de enfoque priorizado'!B210,"4",'Hitos de enfoque priorizado'!C210,"N/C")</f>
        <v>0</v>
      </c>
      <c r="L210" s="172">
        <f>COUNTIFS('Hitos de enfoque priorizado'!B210,"5",'Hitos de enfoque priorizado'!C210,"N/C")</f>
        <v>0</v>
      </c>
      <c r="M210" s="172">
        <f>COUNTIFS('Hitos de enfoque priorizado'!B210,"6",'Hitos de enfoque priorizado'!C210,"N/C")</f>
        <v>0</v>
      </c>
      <c r="N210" s="262">
        <f t="shared" si="10"/>
        <v>0</v>
      </c>
      <c r="O210" s="281"/>
      <c r="P210" s="75" t="str">
        <f>IF('Hitos de enfoque priorizado'!$B210=1,'Hitos de enfoque priorizado'!$F210,"")</f>
        <v/>
      </c>
      <c r="Q210" s="75">
        <f>IF('Hitos de enfoque priorizado'!$B210=2,'Hitos de enfoque priorizado'!$F210,"")</f>
        <v>0</v>
      </c>
      <c r="R210" s="75" t="str">
        <f>IF('Hitos de enfoque priorizado'!$B210=3,'Hitos de enfoque priorizado'!$F210,"")</f>
        <v/>
      </c>
      <c r="S210" s="75" t="str">
        <f>IF('Hitos de enfoque priorizado'!$B210=4,'Hitos de enfoque priorizado'!$F210,"")</f>
        <v/>
      </c>
      <c r="T210" s="75" t="str">
        <f>IF('Hitos de enfoque priorizado'!$B210=5,'Hitos de enfoque priorizado'!$F210,"")</f>
        <v/>
      </c>
      <c r="U210" s="76" t="str">
        <f>IF('Hitos de enfoque priorizado'!$B210=6,'Hitos de enfoque priorizado'!$F210,"")</f>
        <v/>
      </c>
      <c r="V210" s="77" t="str">
        <f>IF(AND('Hitos de enfoque priorizado'!C210="Sí",'Hitos de enfoque priorizado'!F210=""),"CORRECT",IF('Hitos de enfoque priorizado'!C210="No","CORRECT",IF('Hitos de enfoque priorizado'!B210=1,"ERROR 1","N/C")))</f>
        <v>N/C</v>
      </c>
      <c r="W210" s="77" t="str">
        <f>IF(AND('Hitos de enfoque priorizado'!C210="Sí",'Hitos de enfoque priorizado'!F210=""),"CORRECT",IF('Hitos de enfoque priorizado'!C210="No","CORRECT",IF('Hitos de enfoque priorizado'!B210=2,"ERROR 1","N/C")))</f>
        <v>ERROR 1</v>
      </c>
      <c r="X210" s="77" t="str">
        <f>IF(AND('Hitos de enfoque priorizado'!C210="Sí",'Hitos de enfoque priorizado'!F210=""),"CORRECT",IF('Hitos de enfoque priorizado'!C210="No","CORRECT",IF('Hitos de enfoque priorizado'!B210=3,"ERROR 1","N/C")))</f>
        <v>N/C</v>
      </c>
      <c r="Y210" s="77" t="str">
        <f>IF(AND('Hitos de enfoque priorizado'!C210="Sí",'Hitos de enfoque priorizado'!F210=""),"CORRECT",IF('Hitos de enfoque priorizado'!C210="No","CORRECT",IF('Hitos de enfoque priorizado'!B210=4,"ERROR 1","N/C")))</f>
        <v>N/C</v>
      </c>
      <c r="Z210" s="77" t="str">
        <f>IF(AND('Hitos de enfoque priorizado'!C210="Sí",'Hitos de enfoque priorizado'!F210=""),"CORRECT",IF('Hitos de enfoque priorizado'!C210="No","CORRECT",IF('Hitos de enfoque priorizado'!B210=5,"ERROR 1","N/C")))</f>
        <v>N/C</v>
      </c>
      <c r="AA210" s="77" t="str">
        <f>IF(AND('Hitos de enfoque priorizado'!C210="Sí",'Hitos de enfoque priorizado'!F210=""),"CORRECT",IF('Hitos de enfoque priorizado'!C210="No","CORRECT",IF('Hitos de enfoque priorizado'!B210=6,"ERROR 1","N/C")))</f>
        <v>N/C</v>
      </c>
      <c r="AB210" s="69" t="str">
        <f>IF(AND('Hitos de enfoque priorizado'!C210="No",'Hitos de enfoque priorizado'!F210=""),IF('Hitos de enfoque priorizado'!B210=1,"ERROR 2","N/C"),"CORRECT")</f>
        <v>CORRECT</v>
      </c>
      <c r="AC210" s="69" t="str">
        <f>IF(AND('Hitos de enfoque priorizado'!C210="No",'Hitos de enfoque priorizado'!F210=""),IF('Hitos de enfoque priorizado'!B210=2,"ERROR 2","N/C"),"CORRECT")</f>
        <v>CORRECT</v>
      </c>
      <c r="AD210" s="69" t="str">
        <f>IF(AND('Hitos de enfoque priorizado'!C210="No",'Hitos de enfoque priorizado'!F210=""),IF('Hitos de enfoque priorizado'!B210=3,"ERROR 2","N/C"),"CORRECT")</f>
        <v>CORRECT</v>
      </c>
      <c r="AE210" s="69" t="str">
        <f>IF(AND('Hitos de enfoque priorizado'!C210="No",'Hitos de enfoque priorizado'!F210=""),IF('Hitos de enfoque priorizado'!B210=4,"ERROR 2","N/C"),"CORRECT")</f>
        <v>CORRECT</v>
      </c>
      <c r="AF210" s="69" t="str">
        <f>IF(AND('Hitos de enfoque priorizado'!C210="No",'Hitos de enfoque priorizado'!F210=""),IF('Hitos de enfoque priorizado'!B210=5,"ERROR 2","N/C"),"CORRECT")</f>
        <v>CORRECT</v>
      </c>
      <c r="AG210" s="78" t="str">
        <f>IF(AND('Hitos de enfoque priorizado'!C210="No",'Hitos de enfoque priorizado'!F210=""),IF('Hitos de enfoque priorizado'!B210=6,"ERROR 2","N/C"),"CORRECT")</f>
        <v>CORRECT</v>
      </c>
    </row>
    <row r="211" spans="1:33">
      <c r="A211" s="85">
        <f>COUNTIFS('Hitos de enfoque priorizado'!B211,"1",'Hitos de enfoque priorizado'!C211,"Sí")</f>
        <v>0</v>
      </c>
      <c r="B211" s="90">
        <f>COUNTIFS('Hitos de enfoque priorizado'!B211,"2",'Hitos de enfoque priorizado'!C211,"Sí")</f>
        <v>0</v>
      </c>
      <c r="C211" s="86">
        <f>COUNTIFS('Hitos de enfoque priorizado'!B211,"3",'Hitos de enfoque priorizado'!C211,"Sí")</f>
        <v>0</v>
      </c>
      <c r="D211" s="87">
        <f>COUNTIFS('Hitos de enfoque priorizado'!B211,"4",'Hitos de enfoque priorizado'!C211,"Sí")</f>
        <v>0</v>
      </c>
      <c r="E211" s="88">
        <f>COUNTIFS('Hitos de enfoque priorizado'!B211,"5",'Hitos de enfoque priorizado'!C211,"Sí")</f>
        <v>0</v>
      </c>
      <c r="F211" s="89">
        <f>COUNTIFS('Hitos de enfoque priorizado'!B211,"6",'Hitos de enfoque priorizado'!C211,"Sí")</f>
        <v>0</v>
      </c>
      <c r="G211" s="276">
        <f t="shared" si="9"/>
        <v>0</v>
      </c>
      <c r="H211" s="172">
        <f>COUNTIFS('Hitos de enfoque priorizado'!B211,"1",'Hitos de enfoque priorizado'!C211,"N/C")</f>
        <v>0</v>
      </c>
      <c r="I211" s="172">
        <f>COUNTIFS('Hitos de enfoque priorizado'!B211,"2",'Hitos de enfoque priorizado'!C211,"N/C")</f>
        <v>0</v>
      </c>
      <c r="J211" s="172">
        <f>COUNTIFS('Hitos de enfoque priorizado'!B211,"3",'Hitos de enfoque priorizado'!C211,"N/C")</f>
        <v>0</v>
      </c>
      <c r="K211" s="172">
        <f>COUNTIFS('Hitos de enfoque priorizado'!B211,"4",'Hitos de enfoque priorizado'!C211,"N/C")</f>
        <v>0</v>
      </c>
      <c r="L211" s="172">
        <f>COUNTIFS('Hitos de enfoque priorizado'!B211,"5",'Hitos de enfoque priorizado'!C211,"N/C")</f>
        <v>0</v>
      </c>
      <c r="M211" s="172">
        <f>COUNTIFS('Hitos de enfoque priorizado'!B211,"6",'Hitos de enfoque priorizado'!C211,"N/C")</f>
        <v>0</v>
      </c>
      <c r="N211" s="262">
        <f t="shared" si="10"/>
        <v>0</v>
      </c>
      <c r="O211" s="281"/>
      <c r="P211" s="75" t="str">
        <f>IF('Hitos de enfoque priorizado'!$B211=1,'Hitos de enfoque priorizado'!$F211,"")</f>
        <v/>
      </c>
      <c r="Q211" s="75">
        <f>IF('Hitos de enfoque priorizado'!$B211=2,'Hitos de enfoque priorizado'!$F211,"")</f>
        <v>0</v>
      </c>
      <c r="R211" s="75" t="str">
        <f>IF('Hitos de enfoque priorizado'!$B211=3,'Hitos de enfoque priorizado'!$F211,"")</f>
        <v/>
      </c>
      <c r="S211" s="75" t="str">
        <f>IF('Hitos de enfoque priorizado'!$B211=4,'Hitos de enfoque priorizado'!$F211,"")</f>
        <v/>
      </c>
      <c r="T211" s="75" t="str">
        <f>IF('Hitos de enfoque priorizado'!$B211=5,'Hitos de enfoque priorizado'!$F211,"")</f>
        <v/>
      </c>
      <c r="U211" s="76" t="str">
        <f>IF('Hitos de enfoque priorizado'!$B211=6,'Hitos de enfoque priorizado'!$F211,"")</f>
        <v/>
      </c>
      <c r="V211" s="77" t="str">
        <f>IF(AND('Hitos de enfoque priorizado'!C211="Sí",'Hitos de enfoque priorizado'!F211=""),"CORRECT",IF('Hitos de enfoque priorizado'!C211="No","CORRECT",IF('Hitos de enfoque priorizado'!B211=1,"ERROR 1","N/C")))</f>
        <v>N/C</v>
      </c>
      <c r="W211" s="77" t="str">
        <f>IF(AND('Hitos de enfoque priorizado'!C211="Sí",'Hitos de enfoque priorizado'!F211=""),"CORRECT",IF('Hitos de enfoque priorizado'!C211="No","CORRECT",IF('Hitos de enfoque priorizado'!B211=2,"ERROR 1","N/C")))</f>
        <v>ERROR 1</v>
      </c>
      <c r="X211" s="77" t="str">
        <f>IF(AND('Hitos de enfoque priorizado'!C211="Sí",'Hitos de enfoque priorizado'!F211=""),"CORRECT",IF('Hitos de enfoque priorizado'!C211="No","CORRECT",IF('Hitos de enfoque priorizado'!B211=3,"ERROR 1","N/C")))</f>
        <v>N/C</v>
      </c>
      <c r="Y211" s="77" t="str">
        <f>IF(AND('Hitos de enfoque priorizado'!C211="Sí",'Hitos de enfoque priorizado'!F211=""),"CORRECT",IF('Hitos de enfoque priorizado'!C211="No","CORRECT",IF('Hitos de enfoque priorizado'!B211=4,"ERROR 1","N/C")))</f>
        <v>N/C</v>
      </c>
      <c r="Z211" s="77" t="str">
        <f>IF(AND('Hitos de enfoque priorizado'!C211="Sí",'Hitos de enfoque priorizado'!F211=""),"CORRECT",IF('Hitos de enfoque priorizado'!C211="No","CORRECT",IF('Hitos de enfoque priorizado'!B211=5,"ERROR 1","N/C")))</f>
        <v>N/C</v>
      </c>
      <c r="AA211" s="77" t="str">
        <f>IF(AND('Hitos de enfoque priorizado'!C211="Sí",'Hitos de enfoque priorizado'!F211=""),"CORRECT",IF('Hitos de enfoque priorizado'!C211="No","CORRECT",IF('Hitos de enfoque priorizado'!B211=6,"ERROR 1","N/C")))</f>
        <v>N/C</v>
      </c>
      <c r="AB211" s="69" t="str">
        <f>IF(AND('Hitos de enfoque priorizado'!C211="No",'Hitos de enfoque priorizado'!F211=""),IF('Hitos de enfoque priorizado'!B211=1,"ERROR 2","N/C"),"CORRECT")</f>
        <v>CORRECT</v>
      </c>
      <c r="AC211" s="69" t="str">
        <f>IF(AND('Hitos de enfoque priorizado'!C211="No",'Hitos de enfoque priorizado'!F211=""),IF('Hitos de enfoque priorizado'!B211=2,"ERROR 2","N/C"),"CORRECT")</f>
        <v>CORRECT</v>
      </c>
      <c r="AD211" s="69" t="str">
        <f>IF(AND('Hitos de enfoque priorizado'!C211="No",'Hitos de enfoque priorizado'!F211=""),IF('Hitos de enfoque priorizado'!B211=3,"ERROR 2","N/C"),"CORRECT")</f>
        <v>CORRECT</v>
      </c>
      <c r="AE211" s="69" t="str">
        <f>IF(AND('Hitos de enfoque priorizado'!C211="No",'Hitos de enfoque priorizado'!F211=""),IF('Hitos de enfoque priorizado'!B211=4,"ERROR 2","N/C"),"CORRECT")</f>
        <v>CORRECT</v>
      </c>
      <c r="AF211" s="69" t="str">
        <f>IF(AND('Hitos de enfoque priorizado'!C211="No",'Hitos de enfoque priorizado'!F211=""),IF('Hitos de enfoque priorizado'!B211=5,"ERROR 2","N/C"),"CORRECT")</f>
        <v>CORRECT</v>
      </c>
      <c r="AG211" s="78" t="str">
        <f>IF(AND('Hitos de enfoque priorizado'!C211="No",'Hitos de enfoque priorizado'!F211=""),IF('Hitos de enfoque priorizado'!B211=6,"ERROR 2","N/C"),"CORRECT")</f>
        <v>CORRECT</v>
      </c>
    </row>
    <row r="212" spans="1:33">
      <c r="A212" s="85">
        <f>COUNTIFS('Hitos de enfoque priorizado'!B212,"1",'Hitos de enfoque priorizado'!C212,"Sí")</f>
        <v>0</v>
      </c>
      <c r="B212" s="90">
        <f>COUNTIFS('Hitos de enfoque priorizado'!B212,"2",'Hitos de enfoque priorizado'!C212,"Sí")</f>
        <v>0</v>
      </c>
      <c r="C212" s="86">
        <f>COUNTIFS('Hitos de enfoque priorizado'!B212,"3",'Hitos de enfoque priorizado'!C212,"Sí")</f>
        <v>0</v>
      </c>
      <c r="D212" s="87">
        <f>COUNTIFS('Hitos de enfoque priorizado'!B212,"4",'Hitos de enfoque priorizado'!C212,"Sí")</f>
        <v>0</v>
      </c>
      <c r="E212" s="88">
        <f>COUNTIFS('Hitos de enfoque priorizado'!B212,"5",'Hitos de enfoque priorizado'!C212,"Sí")</f>
        <v>0</v>
      </c>
      <c r="F212" s="89">
        <f>COUNTIFS('Hitos de enfoque priorizado'!B212,"6",'Hitos de enfoque priorizado'!C212,"Sí")</f>
        <v>0</v>
      </c>
      <c r="G212" s="276">
        <f t="shared" si="9"/>
        <v>0</v>
      </c>
      <c r="H212" s="172">
        <f>COUNTIFS('Hitos de enfoque priorizado'!B212,"1",'Hitos de enfoque priorizado'!C212,"N/C")</f>
        <v>0</v>
      </c>
      <c r="I212" s="172">
        <f>COUNTIFS('Hitos de enfoque priorizado'!B212,"2",'Hitos de enfoque priorizado'!C212,"N/C")</f>
        <v>0</v>
      </c>
      <c r="J212" s="172">
        <f>COUNTIFS('Hitos de enfoque priorizado'!B212,"3",'Hitos de enfoque priorizado'!C212,"N/C")</f>
        <v>0</v>
      </c>
      <c r="K212" s="172">
        <f>COUNTIFS('Hitos de enfoque priorizado'!B212,"4",'Hitos de enfoque priorizado'!C212,"N/C")</f>
        <v>0</v>
      </c>
      <c r="L212" s="172">
        <f>COUNTIFS('Hitos de enfoque priorizado'!B212,"5",'Hitos de enfoque priorizado'!C212,"N/C")</f>
        <v>0</v>
      </c>
      <c r="M212" s="172">
        <f>COUNTIFS('Hitos de enfoque priorizado'!B212,"6",'Hitos de enfoque priorizado'!C212,"N/C")</f>
        <v>0</v>
      </c>
      <c r="N212" s="262">
        <f t="shared" si="10"/>
        <v>0</v>
      </c>
      <c r="O212" s="281"/>
      <c r="P212" s="75" t="str">
        <f>IF('Hitos de enfoque priorizado'!$B212=1,'Hitos de enfoque priorizado'!$F212,"")</f>
        <v/>
      </c>
      <c r="Q212" s="75">
        <f>IF('Hitos de enfoque priorizado'!$B212=2,'Hitos de enfoque priorizado'!$F212,"")</f>
        <v>0</v>
      </c>
      <c r="R212" s="75" t="str">
        <f>IF('Hitos de enfoque priorizado'!$B212=3,'Hitos de enfoque priorizado'!$F212,"")</f>
        <v/>
      </c>
      <c r="S212" s="75" t="str">
        <f>IF('Hitos de enfoque priorizado'!$B212=4,'Hitos de enfoque priorizado'!$F212,"")</f>
        <v/>
      </c>
      <c r="T212" s="75" t="str">
        <f>IF('Hitos de enfoque priorizado'!$B212=5,'Hitos de enfoque priorizado'!$F212,"")</f>
        <v/>
      </c>
      <c r="U212" s="76" t="str">
        <f>IF('Hitos de enfoque priorizado'!$B212=6,'Hitos de enfoque priorizado'!$F212,"")</f>
        <v/>
      </c>
      <c r="V212" s="77" t="str">
        <f>IF(AND('Hitos de enfoque priorizado'!C212="Sí",'Hitos de enfoque priorizado'!F212=""),"CORRECT",IF('Hitos de enfoque priorizado'!C212="No","CORRECT",IF('Hitos de enfoque priorizado'!B212=1,"ERROR 1","N/C")))</f>
        <v>N/C</v>
      </c>
      <c r="W212" s="77" t="str">
        <f>IF(AND('Hitos de enfoque priorizado'!C212="Sí",'Hitos de enfoque priorizado'!F212=""),"CORRECT",IF('Hitos de enfoque priorizado'!C212="No","CORRECT",IF('Hitos de enfoque priorizado'!B212=2,"ERROR 1","N/C")))</f>
        <v>ERROR 1</v>
      </c>
      <c r="X212" s="77" t="str">
        <f>IF(AND('Hitos de enfoque priorizado'!C212="Sí",'Hitos de enfoque priorizado'!F212=""),"CORRECT",IF('Hitos de enfoque priorizado'!C212="No","CORRECT",IF('Hitos de enfoque priorizado'!B212=3,"ERROR 1","N/C")))</f>
        <v>N/C</v>
      </c>
      <c r="Y212" s="77" t="str">
        <f>IF(AND('Hitos de enfoque priorizado'!C212="Sí",'Hitos de enfoque priorizado'!F212=""),"CORRECT",IF('Hitos de enfoque priorizado'!C212="No","CORRECT",IF('Hitos de enfoque priorizado'!B212=4,"ERROR 1","N/C")))</f>
        <v>N/C</v>
      </c>
      <c r="Z212" s="77" t="str">
        <f>IF(AND('Hitos de enfoque priorizado'!C212="Sí",'Hitos de enfoque priorizado'!F212=""),"CORRECT",IF('Hitos de enfoque priorizado'!C212="No","CORRECT",IF('Hitos de enfoque priorizado'!B212=5,"ERROR 1","N/C")))</f>
        <v>N/C</v>
      </c>
      <c r="AA212" s="77" t="str">
        <f>IF(AND('Hitos de enfoque priorizado'!C212="Sí",'Hitos de enfoque priorizado'!F212=""),"CORRECT",IF('Hitos de enfoque priorizado'!C212="No","CORRECT",IF('Hitos de enfoque priorizado'!B212=6,"ERROR 1","N/C")))</f>
        <v>N/C</v>
      </c>
      <c r="AB212" s="69" t="str">
        <f>IF(AND('Hitos de enfoque priorizado'!C212="No",'Hitos de enfoque priorizado'!F212=""),IF('Hitos de enfoque priorizado'!B212=1,"ERROR 2","N/C"),"CORRECT")</f>
        <v>CORRECT</v>
      </c>
      <c r="AC212" s="69" t="str">
        <f>IF(AND('Hitos de enfoque priorizado'!C212="No",'Hitos de enfoque priorizado'!F212=""),IF('Hitos de enfoque priorizado'!B212=2,"ERROR 2","N/C"),"CORRECT")</f>
        <v>CORRECT</v>
      </c>
      <c r="AD212" s="69" t="str">
        <f>IF(AND('Hitos de enfoque priorizado'!C212="No",'Hitos de enfoque priorizado'!F212=""),IF('Hitos de enfoque priorizado'!B212=3,"ERROR 2","N/C"),"CORRECT")</f>
        <v>CORRECT</v>
      </c>
      <c r="AE212" s="69" t="str">
        <f>IF(AND('Hitos de enfoque priorizado'!C212="No",'Hitos de enfoque priorizado'!F212=""),IF('Hitos de enfoque priorizado'!B212=4,"ERROR 2","N/C"),"CORRECT")</f>
        <v>CORRECT</v>
      </c>
      <c r="AF212" s="69" t="str">
        <f>IF(AND('Hitos de enfoque priorizado'!C212="No",'Hitos de enfoque priorizado'!F212=""),IF('Hitos de enfoque priorizado'!B212=5,"ERROR 2","N/C"),"CORRECT")</f>
        <v>CORRECT</v>
      </c>
      <c r="AG212" s="78" t="str">
        <f>IF(AND('Hitos de enfoque priorizado'!C212="No",'Hitos de enfoque priorizado'!F212=""),IF('Hitos de enfoque priorizado'!B212=6,"ERROR 2","N/C"),"CORRECT")</f>
        <v>CORRECT</v>
      </c>
    </row>
    <row r="213" spans="1:33">
      <c r="A213" s="85">
        <f>COUNTIFS('Hitos de enfoque priorizado'!B213,"1",'Hitos de enfoque priorizado'!C213,"Sí")</f>
        <v>0</v>
      </c>
      <c r="B213" s="90">
        <f>COUNTIFS('Hitos de enfoque priorizado'!B213,"2",'Hitos de enfoque priorizado'!C213,"Sí")</f>
        <v>0</v>
      </c>
      <c r="C213" s="86">
        <f>COUNTIFS('Hitos de enfoque priorizado'!B213,"3",'Hitos de enfoque priorizado'!C213,"Sí")</f>
        <v>0</v>
      </c>
      <c r="D213" s="87">
        <f>COUNTIFS('Hitos de enfoque priorizado'!B213,"4",'Hitos de enfoque priorizado'!C213,"Sí")</f>
        <v>0</v>
      </c>
      <c r="E213" s="88">
        <f>COUNTIFS('Hitos de enfoque priorizado'!B213,"5",'Hitos de enfoque priorizado'!C213,"Sí")</f>
        <v>0</v>
      </c>
      <c r="F213" s="89">
        <f>COUNTIFS('Hitos de enfoque priorizado'!B213,"6",'Hitos de enfoque priorizado'!C213,"Sí")</f>
        <v>0</v>
      </c>
      <c r="G213" s="276">
        <f t="shared" si="9"/>
        <v>0</v>
      </c>
      <c r="H213" s="172">
        <f>COUNTIFS('Hitos de enfoque priorizado'!B213,"1",'Hitos de enfoque priorizado'!C213,"N/C")</f>
        <v>0</v>
      </c>
      <c r="I213" s="172">
        <f>COUNTIFS('Hitos de enfoque priorizado'!B213,"2",'Hitos de enfoque priorizado'!C213,"N/C")</f>
        <v>0</v>
      </c>
      <c r="J213" s="172">
        <f>COUNTIFS('Hitos de enfoque priorizado'!B213,"3",'Hitos de enfoque priorizado'!C213,"N/C")</f>
        <v>0</v>
      </c>
      <c r="K213" s="172">
        <f>COUNTIFS('Hitos de enfoque priorizado'!B213,"4",'Hitos de enfoque priorizado'!C213,"N/C")</f>
        <v>0</v>
      </c>
      <c r="L213" s="172">
        <f>COUNTIFS('Hitos de enfoque priorizado'!B213,"5",'Hitos de enfoque priorizado'!C213,"N/C")</f>
        <v>0</v>
      </c>
      <c r="M213" s="172">
        <f>COUNTIFS('Hitos de enfoque priorizado'!B213,"6",'Hitos de enfoque priorizado'!C213,"N/C")</f>
        <v>0</v>
      </c>
      <c r="N213" s="262">
        <f t="shared" si="10"/>
        <v>0</v>
      </c>
      <c r="O213" s="281"/>
      <c r="P213" s="75" t="str">
        <f>IF('Hitos de enfoque priorizado'!$B213=1,'Hitos de enfoque priorizado'!$F213,"")</f>
        <v/>
      </c>
      <c r="Q213" s="75">
        <f>IF('Hitos de enfoque priorizado'!$B213=2,'Hitos de enfoque priorizado'!$F213,"")</f>
        <v>0</v>
      </c>
      <c r="R213" s="75" t="str">
        <f>IF('Hitos de enfoque priorizado'!$B213=3,'Hitos de enfoque priorizado'!$F213,"")</f>
        <v/>
      </c>
      <c r="S213" s="75" t="str">
        <f>IF('Hitos de enfoque priorizado'!$B213=4,'Hitos de enfoque priorizado'!$F213,"")</f>
        <v/>
      </c>
      <c r="T213" s="75" t="str">
        <f>IF('Hitos de enfoque priorizado'!$B213=5,'Hitos de enfoque priorizado'!$F213,"")</f>
        <v/>
      </c>
      <c r="U213" s="76" t="str">
        <f>IF('Hitos de enfoque priorizado'!$B213=6,'Hitos de enfoque priorizado'!$F213,"")</f>
        <v/>
      </c>
      <c r="V213" s="77" t="str">
        <f>IF(AND('Hitos de enfoque priorizado'!C213="Sí",'Hitos de enfoque priorizado'!F213=""),"CORRECT",IF('Hitos de enfoque priorizado'!C213="No","CORRECT",IF('Hitos de enfoque priorizado'!B213=1,"ERROR 1","N/C")))</f>
        <v>N/C</v>
      </c>
      <c r="W213" s="77" t="str">
        <f>IF(AND('Hitos de enfoque priorizado'!C213="Sí",'Hitos de enfoque priorizado'!F213=""),"CORRECT",IF('Hitos de enfoque priorizado'!C213="No","CORRECT",IF('Hitos de enfoque priorizado'!B213=2,"ERROR 1","N/C")))</f>
        <v>ERROR 1</v>
      </c>
      <c r="X213" s="77" t="str">
        <f>IF(AND('Hitos de enfoque priorizado'!C213="Sí",'Hitos de enfoque priorizado'!F213=""),"CORRECT",IF('Hitos de enfoque priorizado'!C213="No","CORRECT",IF('Hitos de enfoque priorizado'!B213=3,"ERROR 1","N/C")))</f>
        <v>N/C</v>
      </c>
      <c r="Y213" s="77" t="str">
        <f>IF(AND('Hitos de enfoque priorizado'!C213="Sí",'Hitos de enfoque priorizado'!F213=""),"CORRECT",IF('Hitos de enfoque priorizado'!C213="No","CORRECT",IF('Hitos de enfoque priorizado'!B213=4,"ERROR 1","N/C")))</f>
        <v>N/C</v>
      </c>
      <c r="Z213" s="77" t="str">
        <f>IF(AND('Hitos de enfoque priorizado'!C213="Sí",'Hitos de enfoque priorizado'!F213=""),"CORRECT",IF('Hitos de enfoque priorizado'!C213="No","CORRECT",IF('Hitos de enfoque priorizado'!B213=5,"ERROR 1","N/C")))</f>
        <v>N/C</v>
      </c>
      <c r="AA213" s="77" t="str">
        <f>IF(AND('Hitos de enfoque priorizado'!C213="Sí",'Hitos de enfoque priorizado'!F213=""),"CORRECT",IF('Hitos de enfoque priorizado'!C213="No","CORRECT",IF('Hitos de enfoque priorizado'!B213=6,"ERROR 1","N/C")))</f>
        <v>N/C</v>
      </c>
      <c r="AB213" s="69" t="str">
        <f>IF(AND('Hitos de enfoque priorizado'!C213="No",'Hitos de enfoque priorizado'!F213=""),IF('Hitos de enfoque priorizado'!B213=1,"ERROR 2","N/C"),"CORRECT")</f>
        <v>CORRECT</v>
      </c>
      <c r="AC213" s="69" t="str">
        <f>IF(AND('Hitos de enfoque priorizado'!C213="No",'Hitos de enfoque priorizado'!F213=""),IF('Hitos de enfoque priorizado'!B213=2,"ERROR 2","N/C"),"CORRECT")</f>
        <v>CORRECT</v>
      </c>
      <c r="AD213" s="69" t="str">
        <f>IF(AND('Hitos de enfoque priorizado'!C213="No",'Hitos de enfoque priorizado'!F213=""),IF('Hitos de enfoque priorizado'!B213=3,"ERROR 2","N/C"),"CORRECT")</f>
        <v>CORRECT</v>
      </c>
      <c r="AE213" s="69" t="str">
        <f>IF(AND('Hitos de enfoque priorizado'!C213="No",'Hitos de enfoque priorizado'!F213=""),IF('Hitos de enfoque priorizado'!B213=4,"ERROR 2","N/C"),"CORRECT")</f>
        <v>CORRECT</v>
      </c>
      <c r="AF213" s="69" t="str">
        <f>IF(AND('Hitos de enfoque priorizado'!C213="No",'Hitos de enfoque priorizado'!F213=""),IF('Hitos de enfoque priorizado'!B213=5,"ERROR 2","N/C"),"CORRECT")</f>
        <v>CORRECT</v>
      </c>
      <c r="AG213" s="78" t="str">
        <f>IF(AND('Hitos de enfoque priorizado'!C213="No",'Hitos de enfoque priorizado'!F213=""),IF('Hitos de enfoque priorizado'!B213=6,"ERROR 2","N/C"),"CORRECT")</f>
        <v>CORRECT</v>
      </c>
    </row>
    <row r="214" spans="1:33">
      <c r="A214" s="85">
        <f>COUNTIFS('Hitos de enfoque priorizado'!B214,"1",'Hitos de enfoque priorizado'!C214,"Sí")</f>
        <v>0</v>
      </c>
      <c r="B214" s="90">
        <f>COUNTIFS('Hitos de enfoque priorizado'!B214,"2",'Hitos de enfoque priorizado'!C214,"Sí")</f>
        <v>0</v>
      </c>
      <c r="C214" s="86">
        <f>COUNTIFS('Hitos de enfoque priorizado'!B214,"3",'Hitos de enfoque priorizado'!C214,"Sí")</f>
        <v>0</v>
      </c>
      <c r="D214" s="87">
        <f>COUNTIFS('Hitos de enfoque priorizado'!B214,"4",'Hitos de enfoque priorizado'!C214,"Sí")</f>
        <v>0</v>
      </c>
      <c r="E214" s="88">
        <f>COUNTIFS('Hitos de enfoque priorizado'!B214,"5",'Hitos de enfoque priorizado'!C214,"Sí")</f>
        <v>0</v>
      </c>
      <c r="F214" s="89">
        <f>COUNTIFS('Hitos de enfoque priorizado'!B214,"6",'Hitos de enfoque priorizado'!C214,"Sí")</f>
        <v>0</v>
      </c>
      <c r="G214" s="276">
        <f t="shared" si="9"/>
        <v>0</v>
      </c>
      <c r="H214" s="172">
        <f>COUNTIFS('Hitos de enfoque priorizado'!B214,"1",'Hitos de enfoque priorizado'!C214,"N/C")</f>
        <v>0</v>
      </c>
      <c r="I214" s="172">
        <f>COUNTIFS('Hitos de enfoque priorizado'!B214,"2",'Hitos de enfoque priorizado'!C214,"N/C")</f>
        <v>0</v>
      </c>
      <c r="J214" s="172">
        <f>COUNTIFS('Hitos de enfoque priorizado'!B214,"3",'Hitos de enfoque priorizado'!C214,"N/C")</f>
        <v>0</v>
      </c>
      <c r="K214" s="172">
        <f>COUNTIFS('Hitos de enfoque priorizado'!B214,"4",'Hitos de enfoque priorizado'!C214,"N/C")</f>
        <v>0</v>
      </c>
      <c r="L214" s="172">
        <f>COUNTIFS('Hitos de enfoque priorizado'!B214,"5",'Hitos de enfoque priorizado'!C214,"N/C")</f>
        <v>0</v>
      </c>
      <c r="M214" s="172">
        <f>COUNTIFS('Hitos de enfoque priorizado'!B214,"6",'Hitos de enfoque priorizado'!C214,"N/C")</f>
        <v>0</v>
      </c>
      <c r="N214" s="262">
        <f t="shared" si="10"/>
        <v>0</v>
      </c>
      <c r="O214" s="281"/>
      <c r="P214" s="75" t="str">
        <f>IF('Hitos de enfoque priorizado'!$B214=1,'Hitos de enfoque priorizado'!$F214,"")</f>
        <v/>
      </c>
      <c r="Q214" s="75">
        <f>IF('Hitos de enfoque priorizado'!$B214=2,'Hitos de enfoque priorizado'!$F214,"")</f>
        <v>0</v>
      </c>
      <c r="R214" s="75" t="str">
        <f>IF('Hitos de enfoque priorizado'!$B214=3,'Hitos de enfoque priorizado'!$F214,"")</f>
        <v/>
      </c>
      <c r="S214" s="75" t="str">
        <f>IF('Hitos de enfoque priorizado'!$B214=4,'Hitos de enfoque priorizado'!$F214,"")</f>
        <v/>
      </c>
      <c r="T214" s="75" t="str">
        <f>IF('Hitos de enfoque priorizado'!$B214=5,'Hitos de enfoque priorizado'!$F214,"")</f>
        <v/>
      </c>
      <c r="U214" s="76" t="str">
        <f>IF('Hitos de enfoque priorizado'!$B214=6,'Hitos de enfoque priorizado'!$F214,"")</f>
        <v/>
      </c>
      <c r="V214" s="77" t="str">
        <f>IF(AND('Hitos de enfoque priorizado'!C214="Sí",'Hitos de enfoque priorizado'!F214=""),"CORRECT",IF('Hitos de enfoque priorizado'!C214="No","CORRECT",IF('Hitos de enfoque priorizado'!B214=1,"ERROR 1","N/C")))</f>
        <v>N/C</v>
      </c>
      <c r="W214" s="77" t="str">
        <f>IF(AND('Hitos de enfoque priorizado'!C214="Sí",'Hitos de enfoque priorizado'!F214=""),"CORRECT",IF('Hitos de enfoque priorizado'!C214="No","CORRECT",IF('Hitos de enfoque priorizado'!B214=2,"ERROR 1","N/C")))</f>
        <v>ERROR 1</v>
      </c>
      <c r="X214" s="77" t="str">
        <f>IF(AND('Hitos de enfoque priorizado'!C214="Sí",'Hitos de enfoque priorizado'!F214=""),"CORRECT",IF('Hitos de enfoque priorizado'!C214="No","CORRECT",IF('Hitos de enfoque priorizado'!B214=3,"ERROR 1","N/C")))</f>
        <v>N/C</v>
      </c>
      <c r="Y214" s="77" t="str">
        <f>IF(AND('Hitos de enfoque priorizado'!C214="Sí",'Hitos de enfoque priorizado'!F214=""),"CORRECT",IF('Hitos de enfoque priorizado'!C214="No","CORRECT",IF('Hitos de enfoque priorizado'!B214=4,"ERROR 1","N/C")))</f>
        <v>N/C</v>
      </c>
      <c r="Z214" s="77" t="str">
        <f>IF(AND('Hitos de enfoque priorizado'!C214="Sí",'Hitos de enfoque priorizado'!F214=""),"CORRECT",IF('Hitos de enfoque priorizado'!C214="No","CORRECT",IF('Hitos de enfoque priorizado'!B214=5,"ERROR 1","N/C")))</f>
        <v>N/C</v>
      </c>
      <c r="AA214" s="77" t="str">
        <f>IF(AND('Hitos de enfoque priorizado'!C214="Sí",'Hitos de enfoque priorizado'!F214=""),"CORRECT",IF('Hitos de enfoque priorizado'!C214="No","CORRECT",IF('Hitos de enfoque priorizado'!B214=6,"ERROR 1","N/C")))</f>
        <v>N/C</v>
      </c>
      <c r="AB214" s="69" t="str">
        <f>IF(AND('Hitos de enfoque priorizado'!C214="No",'Hitos de enfoque priorizado'!F214=""),IF('Hitos de enfoque priorizado'!B214=1,"ERROR 2","N/C"),"CORRECT")</f>
        <v>CORRECT</v>
      </c>
      <c r="AC214" s="69" t="str">
        <f>IF(AND('Hitos de enfoque priorizado'!C214="No",'Hitos de enfoque priorizado'!F214=""),IF('Hitos de enfoque priorizado'!B214=2,"ERROR 2","N/C"),"CORRECT")</f>
        <v>CORRECT</v>
      </c>
      <c r="AD214" s="69" t="str">
        <f>IF(AND('Hitos de enfoque priorizado'!C214="No",'Hitos de enfoque priorizado'!F214=""),IF('Hitos de enfoque priorizado'!B214=3,"ERROR 2","N/C"),"CORRECT")</f>
        <v>CORRECT</v>
      </c>
      <c r="AE214" s="69" t="str">
        <f>IF(AND('Hitos de enfoque priorizado'!C214="No",'Hitos de enfoque priorizado'!F214=""),IF('Hitos de enfoque priorizado'!B214=4,"ERROR 2","N/C"),"CORRECT")</f>
        <v>CORRECT</v>
      </c>
      <c r="AF214" s="69" t="str">
        <f>IF(AND('Hitos de enfoque priorizado'!C214="No",'Hitos de enfoque priorizado'!F214=""),IF('Hitos de enfoque priorizado'!B214=5,"ERROR 2","N/C"),"CORRECT")</f>
        <v>CORRECT</v>
      </c>
      <c r="AG214" s="78" t="str">
        <f>IF(AND('Hitos de enfoque priorizado'!C214="No",'Hitos de enfoque priorizado'!F214=""),IF('Hitos de enfoque priorizado'!B214=6,"ERROR 2","N/C"),"CORRECT")</f>
        <v>CORRECT</v>
      </c>
    </row>
    <row r="215" spans="1:33">
      <c r="A215" s="85">
        <f>COUNTIFS('Hitos de enfoque priorizado'!B215,"1",'Hitos de enfoque priorizado'!C215,"Sí")</f>
        <v>0</v>
      </c>
      <c r="B215" s="90">
        <f>COUNTIFS('Hitos de enfoque priorizado'!B215,"2",'Hitos de enfoque priorizado'!C215,"Sí")</f>
        <v>0</v>
      </c>
      <c r="C215" s="86">
        <f>COUNTIFS('Hitos de enfoque priorizado'!B215,"3",'Hitos de enfoque priorizado'!C215,"Sí")</f>
        <v>0</v>
      </c>
      <c r="D215" s="87">
        <f>COUNTIFS('Hitos de enfoque priorizado'!B215,"4",'Hitos de enfoque priorizado'!C215,"Sí")</f>
        <v>0</v>
      </c>
      <c r="E215" s="88">
        <f>COUNTIFS('Hitos de enfoque priorizado'!B215,"5",'Hitos de enfoque priorizado'!C215,"Sí")</f>
        <v>0</v>
      </c>
      <c r="F215" s="89">
        <f>COUNTIFS('Hitos de enfoque priorizado'!B215,"6",'Hitos de enfoque priorizado'!C215,"Sí")</f>
        <v>0</v>
      </c>
      <c r="G215" s="276">
        <f t="shared" si="9"/>
        <v>0</v>
      </c>
      <c r="H215" s="172">
        <f>COUNTIFS('Hitos de enfoque priorizado'!B215,"1",'Hitos de enfoque priorizado'!C215,"N/C")</f>
        <v>0</v>
      </c>
      <c r="I215" s="172">
        <f>COUNTIFS('Hitos de enfoque priorizado'!B215,"2",'Hitos de enfoque priorizado'!C215,"N/C")</f>
        <v>0</v>
      </c>
      <c r="J215" s="172">
        <f>COUNTIFS('Hitos de enfoque priorizado'!B215,"3",'Hitos de enfoque priorizado'!C215,"N/C")</f>
        <v>0</v>
      </c>
      <c r="K215" s="172">
        <f>COUNTIFS('Hitos de enfoque priorizado'!B215,"4",'Hitos de enfoque priorizado'!C215,"N/C")</f>
        <v>0</v>
      </c>
      <c r="L215" s="172">
        <f>COUNTIFS('Hitos de enfoque priorizado'!B215,"5",'Hitos de enfoque priorizado'!C215,"N/C")</f>
        <v>0</v>
      </c>
      <c r="M215" s="172">
        <f>COUNTIFS('Hitos de enfoque priorizado'!B215,"6",'Hitos de enfoque priorizado'!C215,"N/C")</f>
        <v>0</v>
      </c>
      <c r="N215" s="262">
        <f t="shared" si="10"/>
        <v>0</v>
      </c>
      <c r="O215" s="281"/>
      <c r="P215" s="75" t="str">
        <f>IF('Hitos de enfoque priorizado'!$B215=1,'Hitos de enfoque priorizado'!$F215,"")</f>
        <v/>
      </c>
      <c r="Q215" s="75">
        <f>IF('Hitos de enfoque priorizado'!$B215=2,'Hitos de enfoque priorizado'!$F215,"")</f>
        <v>0</v>
      </c>
      <c r="R215" s="75" t="str">
        <f>IF('Hitos de enfoque priorizado'!$B215=3,'Hitos de enfoque priorizado'!$F215,"")</f>
        <v/>
      </c>
      <c r="S215" s="75" t="str">
        <f>IF('Hitos de enfoque priorizado'!$B215=4,'Hitos de enfoque priorizado'!$F215,"")</f>
        <v/>
      </c>
      <c r="T215" s="75" t="str">
        <f>IF('Hitos de enfoque priorizado'!$B215=5,'Hitos de enfoque priorizado'!$F215,"")</f>
        <v/>
      </c>
      <c r="U215" s="76" t="str">
        <f>IF('Hitos de enfoque priorizado'!$B215=6,'Hitos de enfoque priorizado'!$F215,"")</f>
        <v/>
      </c>
      <c r="V215" s="77" t="str">
        <f>IF(AND('Hitos de enfoque priorizado'!C215="Sí",'Hitos de enfoque priorizado'!F215=""),"CORRECT",IF('Hitos de enfoque priorizado'!C215="No","CORRECT",IF('Hitos de enfoque priorizado'!B215=1,"ERROR 1","N/C")))</f>
        <v>N/C</v>
      </c>
      <c r="W215" s="77" t="str">
        <f>IF(AND('Hitos de enfoque priorizado'!C215="Sí",'Hitos de enfoque priorizado'!F215=""),"CORRECT",IF('Hitos de enfoque priorizado'!C215="No","CORRECT",IF('Hitos de enfoque priorizado'!B215=2,"ERROR 1","N/C")))</f>
        <v>ERROR 1</v>
      </c>
      <c r="X215" s="77" t="str">
        <f>IF(AND('Hitos de enfoque priorizado'!C215="Sí",'Hitos de enfoque priorizado'!F215=""),"CORRECT",IF('Hitos de enfoque priorizado'!C215="No","CORRECT",IF('Hitos de enfoque priorizado'!B215=3,"ERROR 1","N/C")))</f>
        <v>N/C</v>
      </c>
      <c r="Y215" s="77" t="str">
        <f>IF(AND('Hitos de enfoque priorizado'!C215="Sí",'Hitos de enfoque priorizado'!F215=""),"CORRECT",IF('Hitos de enfoque priorizado'!C215="No","CORRECT",IF('Hitos de enfoque priorizado'!B215=4,"ERROR 1","N/C")))</f>
        <v>N/C</v>
      </c>
      <c r="Z215" s="77" t="str">
        <f>IF(AND('Hitos de enfoque priorizado'!C215="Sí",'Hitos de enfoque priorizado'!F215=""),"CORRECT",IF('Hitos de enfoque priorizado'!C215="No","CORRECT",IF('Hitos de enfoque priorizado'!B215=5,"ERROR 1","N/C")))</f>
        <v>N/C</v>
      </c>
      <c r="AA215" s="77" t="str">
        <f>IF(AND('Hitos de enfoque priorizado'!C215="Sí",'Hitos de enfoque priorizado'!F215=""),"CORRECT",IF('Hitos de enfoque priorizado'!C215="No","CORRECT",IF('Hitos de enfoque priorizado'!B215=6,"ERROR 1","N/C")))</f>
        <v>N/C</v>
      </c>
      <c r="AB215" s="69" t="str">
        <f>IF(AND('Hitos de enfoque priorizado'!C215="No",'Hitos de enfoque priorizado'!F215=""),IF('Hitos de enfoque priorizado'!B215=1,"ERROR 2","N/C"),"CORRECT")</f>
        <v>CORRECT</v>
      </c>
      <c r="AC215" s="69" t="str">
        <f>IF(AND('Hitos de enfoque priorizado'!C215="No",'Hitos de enfoque priorizado'!F215=""),IF('Hitos de enfoque priorizado'!B215=2,"ERROR 2","N/C"),"CORRECT")</f>
        <v>CORRECT</v>
      </c>
      <c r="AD215" s="69" t="str">
        <f>IF(AND('Hitos de enfoque priorizado'!C215="No",'Hitos de enfoque priorizado'!F215=""),IF('Hitos de enfoque priorizado'!B215=3,"ERROR 2","N/C"),"CORRECT")</f>
        <v>CORRECT</v>
      </c>
      <c r="AE215" s="69" t="str">
        <f>IF(AND('Hitos de enfoque priorizado'!C215="No",'Hitos de enfoque priorizado'!F215=""),IF('Hitos de enfoque priorizado'!B215=4,"ERROR 2","N/C"),"CORRECT")</f>
        <v>CORRECT</v>
      </c>
      <c r="AF215" s="69" t="str">
        <f>IF(AND('Hitos de enfoque priorizado'!C215="No",'Hitos de enfoque priorizado'!F215=""),IF('Hitos de enfoque priorizado'!B215=5,"ERROR 2","N/C"),"CORRECT")</f>
        <v>CORRECT</v>
      </c>
      <c r="AG215" s="78" t="str">
        <f>IF(AND('Hitos de enfoque priorizado'!C215="No",'Hitos de enfoque priorizado'!F215=""),IF('Hitos de enfoque priorizado'!B215=6,"ERROR 2","N/C"),"CORRECT")</f>
        <v>CORRECT</v>
      </c>
    </row>
    <row r="216" spans="1:33">
      <c r="A216" s="85">
        <f>COUNTIFS('Hitos de enfoque priorizado'!B216,"1",'Hitos de enfoque priorizado'!C216,"Sí")</f>
        <v>0</v>
      </c>
      <c r="B216" s="90">
        <f>COUNTIFS('Hitos de enfoque priorizado'!B216,"2",'Hitos de enfoque priorizado'!C216,"Sí")</f>
        <v>0</v>
      </c>
      <c r="C216" s="86">
        <f>COUNTIFS('Hitos de enfoque priorizado'!B216,"3",'Hitos de enfoque priorizado'!C216,"Sí")</f>
        <v>0</v>
      </c>
      <c r="D216" s="87">
        <f>COUNTIFS('Hitos de enfoque priorizado'!B216,"4",'Hitos de enfoque priorizado'!C216,"Sí")</f>
        <v>0</v>
      </c>
      <c r="E216" s="88">
        <f>COUNTIFS('Hitos de enfoque priorizado'!B216,"5",'Hitos de enfoque priorizado'!C216,"Sí")</f>
        <v>0</v>
      </c>
      <c r="F216" s="89">
        <f>COUNTIFS('Hitos de enfoque priorizado'!B216,"6",'Hitos de enfoque priorizado'!C216,"Sí")</f>
        <v>0</v>
      </c>
      <c r="G216" s="276">
        <f t="shared" si="9"/>
        <v>0</v>
      </c>
      <c r="H216" s="172">
        <f>COUNTIFS('Hitos de enfoque priorizado'!B216,"1",'Hitos de enfoque priorizado'!C216,"N/C")</f>
        <v>0</v>
      </c>
      <c r="I216" s="172">
        <f>COUNTIFS('Hitos de enfoque priorizado'!B216,"2",'Hitos de enfoque priorizado'!C216,"N/C")</f>
        <v>0</v>
      </c>
      <c r="J216" s="172">
        <f>COUNTIFS('Hitos de enfoque priorizado'!B216,"3",'Hitos de enfoque priorizado'!C216,"N/C")</f>
        <v>0</v>
      </c>
      <c r="K216" s="172">
        <f>COUNTIFS('Hitos de enfoque priorizado'!B216,"4",'Hitos de enfoque priorizado'!C216,"N/C")</f>
        <v>0</v>
      </c>
      <c r="L216" s="172">
        <f>COUNTIFS('Hitos de enfoque priorizado'!B216,"5",'Hitos de enfoque priorizado'!C216,"N/C")</f>
        <v>0</v>
      </c>
      <c r="M216" s="172">
        <f>COUNTIFS('Hitos de enfoque priorizado'!B216,"6",'Hitos de enfoque priorizado'!C216,"N/C")</f>
        <v>0</v>
      </c>
      <c r="N216" s="262">
        <f t="shared" si="10"/>
        <v>0</v>
      </c>
      <c r="O216" s="281"/>
      <c r="P216" s="75" t="str">
        <f>IF('Hitos de enfoque priorizado'!$B216=1,'Hitos de enfoque priorizado'!$F216,"")</f>
        <v/>
      </c>
      <c r="Q216" s="75">
        <f>IF('Hitos de enfoque priorizado'!$B216=2,'Hitos de enfoque priorizado'!$F216,"")</f>
        <v>0</v>
      </c>
      <c r="R216" s="75" t="str">
        <f>IF('Hitos de enfoque priorizado'!$B216=3,'Hitos de enfoque priorizado'!$F216,"")</f>
        <v/>
      </c>
      <c r="S216" s="75" t="str">
        <f>IF('Hitos de enfoque priorizado'!$B216=4,'Hitos de enfoque priorizado'!$F216,"")</f>
        <v/>
      </c>
      <c r="T216" s="75" t="str">
        <f>IF('Hitos de enfoque priorizado'!$B216=5,'Hitos de enfoque priorizado'!$F216,"")</f>
        <v/>
      </c>
      <c r="U216" s="76" t="str">
        <f>IF('Hitos de enfoque priorizado'!$B216=6,'Hitos de enfoque priorizado'!$F216,"")</f>
        <v/>
      </c>
      <c r="V216" s="77" t="str">
        <f>IF(AND('Hitos de enfoque priorizado'!C216="Sí",'Hitos de enfoque priorizado'!F216=""),"CORRECT",IF('Hitos de enfoque priorizado'!C216="No","CORRECT",IF('Hitos de enfoque priorizado'!B216=1,"ERROR 1","N/C")))</f>
        <v>N/C</v>
      </c>
      <c r="W216" s="77" t="str">
        <f>IF(AND('Hitos de enfoque priorizado'!C216="Sí",'Hitos de enfoque priorizado'!F216=""),"CORRECT",IF('Hitos de enfoque priorizado'!C216="No","CORRECT",IF('Hitos de enfoque priorizado'!B216=2,"ERROR 1","N/C")))</f>
        <v>ERROR 1</v>
      </c>
      <c r="X216" s="77" t="str">
        <f>IF(AND('Hitos de enfoque priorizado'!C216="Sí",'Hitos de enfoque priorizado'!F216=""),"CORRECT",IF('Hitos de enfoque priorizado'!C216="No","CORRECT",IF('Hitos de enfoque priorizado'!B216=3,"ERROR 1","N/C")))</f>
        <v>N/C</v>
      </c>
      <c r="Y216" s="77" t="str">
        <f>IF(AND('Hitos de enfoque priorizado'!C216="Sí",'Hitos de enfoque priorizado'!F216=""),"CORRECT",IF('Hitos de enfoque priorizado'!C216="No","CORRECT",IF('Hitos de enfoque priorizado'!B216=4,"ERROR 1","N/C")))</f>
        <v>N/C</v>
      </c>
      <c r="Z216" s="77" t="str">
        <f>IF(AND('Hitos de enfoque priorizado'!C216="Sí",'Hitos de enfoque priorizado'!F216=""),"CORRECT",IF('Hitos de enfoque priorizado'!C216="No","CORRECT",IF('Hitos de enfoque priorizado'!B216=5,"ERROR 1","N/C")))</f>
        <v>N/C</v>
      </c>
      <c r="AA216" s="77" t="str">
        <f>IF(AND('Hitos de enfoque priorizado'!C216="Sí",'Hitos de enfoque priorizado'!F216=""),"CORRECT",IF('Hitos de enfoque priorizado'!C216="No","CORRECT",IF('Hitos de enfoque priorizado'!B216=6,"ERROR 1","N/C")))</f>
        <v>N/C</v>
      </c>
      <c r="AB216" s="69" t="str">
        <f>IF(AND('Hitos de enfoque priorizado'!C216="No",'Hitos de enfoque priorizado'!F216=""),IF('Hitos de enfoque priorizado'!B216=1,"ERROR 2","N/C"),"CORRECT")</f>
        <v>CORRECT</v>
      </c>
      <c r="AC216" s="69" t="str">
        <f>IF(AND('Hitos de enfoque priorizado'!C216="No",'Hitos de enfoque priorizado'!F216=""),IF('Hitos de enfoque priorizado'!B216=2,"ERROR 2","N/C"),"CORRECT")</f>
        <v>CORRECT</v>
      </c>
      <c r="AD216" s="69" t="str">
        <f>IF(AND('Hitos de enfoque priorizado'!C216="No",'Hitos de enfoque priorizado'!F216=""),IF('Hitos de enfoque priorizado'!B216=3,"ERROR 2","N/C"),"CORRECT")</f>
        <v>CORRECT</v>
      </c>
      <c r="AE216" s="69" t="str">
        <f>IF(AND('Hitos de enfoque priorizado'!C216="No",'Hitos de enfoque priorizado'!F216=""),IF('Hitos de enfoque priorizado'!B216=4,"ERROR 2","N/C"),"CORRECT")</f>
        <v>CORRECT</v>
      </c>
      <c r="AF216" s="69" t="str">
        <f>IF(AND('Hitos de enfoque priorizado'!C216="No",'Hitos de enfoque priorizado'!F216=""),IF('Hitos de enfoque priorizado'!B216=5,"ERROR 2","N/C"),"CORRECT")</f>
        <v>CORRECT</v>
      </c>
      <c r="AG216" s="78" t="str">
        <f>IF(AND('Hitos de enfoque priorizado'!C216="No",'Hitos de enfoque priorizado'!F216=""),IF('Hitos de enfoque priorizado'!B216=6,"ERROR 2","N/C"),"CORRECT")</f>
        <v>CORRECT</v>
      </c>
    </row>
    <row r="217" spans="1:33">
      <c r="A217" s="85">
        <f>COUNTIFS('Hitos de enfoque priorizado'!B217,"1",'Hitos de enfoque priorizado'!C217,"Sí")</f>
        <v>0</v>
      </c>
      <c r="B217" s="90">
        <f>COUNTIFS('Hitos de enfoque priorizado'!B217,"2",'Hitos de enfoque priorizado'!C217,"Sí")</f>
        <v>0</v>
      </c>
      <c r="C217" s="86">
        <f>COUNTIFS('Hitos de enfoque priorizado'!B217,"3",'Hitos de enfoque priorizado'!C217,"Sí")</f>
        <v>0</v>
      </c>
      <c r="D217" s="87">
        <f>COUNTIFS('Hitos de enfoque priorizado'!B217,"4",'Hitos de enfoque priorizado'!C217,"Sí")</f>
        <v>0</v>
      </c>
      <c r="E217" s="88">
        <f>COUNTIFS('Hitos de enfoque priorizado'!B217,"5",'Hitos de enfoque priorizado'!C217,"Sí")</f>
        <v>0</v>
      </c>
      <c r="F217" s="89">
        <f>COUNTIFS('Hitos de enfoque priorizado'!B217,"6",'Hitos de enfoque priorizado'!C217,"Sí")</f>
        <v>0</v>
      </c>
      <c r="G217" s="276">
        <f t="shared" si="9"/>
        <v>0</v>
      </c>
      <c r="H217" s="172">
        <f>COUNTIFS('Hitos de enfoque priorizado'!B217,"1",'Hitos de enfoque priorizado'!C217,"N/C")</f>
        <v>0</v>
      </c>
      <c r="I217" s="172">
        <f>COUNTIFS('Hitos de enfoque priorizado'!B217,"2",'Hitos de enfoque priorizado'!C217,"N/C")</f>
        <v>0</v>
      </c>
      <c r="J217" s="172">
        <f>COUNTIFS('Hitos de enfoque priorizado'!B217,"3",'Hitos de enfoque priorizado'!C217,"N/C")</f>
        <v>0</v>
      </c>
      <c r="K217" s="172">
        <f>COUNTIFS('Hitos de enfoque priorizado'!B217,"4",'Hitos de enfoque priorizado'!C217,"N/C")</f>
        <v>0</v>
      </c>
      <c r="L217" s="172">
        <f>COUNTIFS('Hitos de enfoque priorizado'!B217,"5",'Hitos de enfoque priorizado'!C217,"N/C")</f>
        <v>0</v>
      </c>
      <c r="M217" s="172">
        <f>COUNTIFS('Hitos de enfoque priorizado'!B217,"6",'Hitos de enfoque priorizado'!C217,"N/C")</f>
        <v>0</v>
      </c>
      <c r="N217" s="262">
        <f t="shared" si="10"/>
        <v>0</v>
      </c>
      <c r="O217" s="281"/>
      <c r="P217" s="75" t="str">
        <f>IF('Hitos de enfoque priorizado'!$B217=1,'Hitos de enfoque priorizado'!$F217,"")</f>
        <v/>
      </c>
      <c r="Q217" s="75">
        <f>IF('Hitos de enfoque priorizado'!$B217=2,'Hitos de enfoque priorizado'!$F217,"")</f>
        <v>0</v>
      </c>
      <c r="R217" s="75" t="str">
        <f>IF('Hitos de enfoque priorizado'!$B217=3,'Hitos de enfoque priorizado'!$F217,"")</f>
        <v/>
      </c>
      <c r="S217" s="75" t="str">
        <f>IF('Hitos de enfoque priorizado'!$B217=4,'Hitos de enfoque priorizado'!$F217,"")</f>
        <v/>
      </c>
      <c r="T217" s="75" t="str">
        <f>IF('Hitos de enfoque priorizado'!$B217=5,'Hitos de enfoque priorizado'!$F217,"")</f>
        <v/>
      </c>
      <c r="U217" s="76" t="str">
        <f>IF('Hitos de enfoque priorizado'!$B217=6,'Hitos de enfoque priorizado'!$F217,"")</f>
        <v/>
      </c>
      <c r="V217" s="77" t="str">
        <f>IF(AND('Hitos de enfoque priorizado'!C217="Sí",'Hitos de enfoque priorizado'!F217=""),"CORRECT",IF('Hitos de enfoque priorizado'!C217="No","CORRECT",IF('Hitos de enfoque priorizado'!B217=1,"ERROR 1","N/C")))</f>
        <v>N/C</v>
      </c>
      <c r="W217" s="77" t="str">
        <f>IF(AND('Hitos de enfoque priorizado'!C217="Sí",'Hitos de enfoque priorizado'!F217=""),"CORRECT",IF('Hitos de enfoque priorizado'!C217="No","CORRECT",IF('Hitos de enfoque priorizado'!B217=2,"ERROR 1","N/C")))</f>
        <v>ERROR 1</v>
      </c>
      <c r="X217" s="77" t="str">
        <f>IF(AND('Hitos de enfoque priorizado'!C217="Sí",'Hitos de enfoque priorizado'!F217=""),"CORRECT",IF('Hitos de enfoque priorizado'!C217="No","CORRECT",IF('Hitos de enfoque priorizado'!B217=3,"ERROR 1","N/C")))</f>
        <v>N/C</v>
      </c>
      <c r="Y217" s="77" t="str">
        <f>IF(AND('Hitos de enfoque priorizado'!C217="Sí",'Hitos de enfoque priorizado'!F217=""),"CORRECT",IF('Hitos de enfoque priorizado'!C217="No","CORRECT",IF('Hitos de enfoque priorizado'!B217=4,"ERROR 1","N/C")))</f>
        <v>N/C</v>
      </c>
      <c r="Z217" s="77" t="str">
        <f>IF(AND('Hitos de enfoque priorizado'!C217="Sí",'Hitos de enfoque priorizado'!F217=""),"CORRECT",IF('Hitos de enfoque priorizado'!C217="No","CORRECT",IF('Hitos de enfoque priorizado'!B217=5,"ERROR 1","N/C")))</f>
        <v>N/C</v>
      </c>
      <c r="AA217" s="77" t="str">
        <f>IF(AND('Hitos de enfoque priorizado'!C217="Sí",'Hitos de enfoque priorizado'!F217=""),"CORRECT",IF('Hitos de enfoque priorizado'!C217="No","CORRECT",IF('Hitos de enfoque priorizado'!B217=6,"ERROR 1","N/C")))</f>
        <v>N/C</v>
      </c>
      <c r="AB217" s="69" t="str">
        <f>IF(AND('Hitos de enfoque priorizado'!C217="No",'Hitos de enfoque priorizado'!F217=""),IF('Hitos de enfoque priorizado'!B217=1,"ERROR 2","N/C"),"CORRECT")</f>
        <v>CORRECT</v>
      </c>
      <c r="AC217" s="69" t="str">
        <f>IF(AND('Hitos de enfoque priorizado'!C217="No",'Hitos de enfoque priorizado'!F217=""),IF('Hitos de enfoque priorizado'!B217=2,"ERROR 2","N/C"),"CORRECT")</f>
        <v>CORRECT</v>
      </c>
      <c r="AD217" s="69" t="str">
        <f>IF(AND('Hitos de enfoque priorizado'!C217="No",'Hitos de enfoque priorizado'!F217=""),IF('Hitos de enfoque priorizado'!B217=3,"ERROR 2","N/C"),"CORRECT")</f>
        <v>CORRECT</v>
      </c>
      <c r="AE217" s="69" t="str">
        <f>IF(AND('Hitos de enfoque priorizado'!C217="No",'Hitos de enfoque priorizado'!F217=""),IF('Hitos de enfoque priorizado'!B217=4,"ERROR 2","N/C"),"CORRECT")</f>
        <v>CORRECT</v>
      </c>
      <c r="AF217" s="69" t="str">
        <f>IF(AND('Hitos de enfoque priorizado'!C217="No",'Hitos de enfoque priorizado'!F217=""),IF('Hitos de enfoque priorizado'!B217=5,"ERROR 2","N/C"),"CORRECT")</f>
        <v>CORRECT</v>
      </c>
      <c r="AG217" s="78" t="str">
        <f>IF(AND('Hitos de enfoque priorizado'!C217="No",'Hitos de enfoque priorizado'!F217=""),IF('Hitos de enfoque priorizado'!B217=6,"ERROR 2","N/C"),"CORRECT")</f>
        <v>CORRECT</v>
      </c>
    </row>
    <row r="218" spans="1:33">
      <c r="A218" s="85">
        <f>COUNTIFS('Hitos de enfoque priorizado'!B218,"1",'Hitos de enfoque priorizado'!C218,"Sí")</f>
        <v>0</v>
      </c>
      <c r="B218" s="90">
        <f>COUNTIFS('Hitos de enfoque priorizado'!B218,"2",'Hitos de enfoque priorizado'!C218,"Sí")</f>
        <v>0</v>
      </c>
      <c r="C218" s="86">
        <f>COUNTIFS('Hitos de enfoque priorizado'!B218,"3",'Hitos de enfoque priorizado'!C218,"Sí")</f>
        <v>0</v>
      </c>
      <c r="D218" s="87">
        <f>COUNTIFS('Hitos de enfoque priorizado'!B218,"4",'Hitos de enfoque priorizado'!C218,"Sí")</f>
        <v>0</v>
      </c>
      <c r="E218" s="88">
        <f>COUNTIFS('Hitos de enfoque priorizado'!B218,"5",'Hitos de enfoque priorizado'!C218,"Sí")</f>
        <v>0</v>
      </c>
      <c r="F218" s="89">
        <f>COUNTIFS('Hitos de enfoque priorizado'!B218,"6",'Hitos de enfoque priorizado'!C218,"Sí")</f>
        <v>0</v>
      </c>
      <c r="G218" s="276">
        <f t="shared" si="9"/>
        <v>0</v>
      </c>
      <c r="H218" s="172">
        <f>COUNTIFS('Hitos de enfoque priorizado'!B218,"1",'Hitos de enfoque priorizado'!C218,"N/C")</f>
        <v>0</v>
      </c>
      <c r="I218" s="172">
        <f>COUNTIFS('Hitos de enfoque priorizado'!B218,"2",'Hitos de enfoque priorizado'!C218,"N/C")</f>
        <v>0</v>
      </c>
      <c r="J218" s="172">
        <f>COUNTIFS('Hitos de enfoque priorizado'!B218,"3",'Hitos de enfoque priorizado'!C218,"N/C")</f>
        <v>0</v>
      </c>
      <c r="K218" s="172">
        <f>COUNTIFS('Hitos de enfoque priorizado'!B218,"4",'Hitos de enfoque priorizado'!C218,"N/C")</f>
        <v>0</v>
      </c>
      <c r="L218" s="172">
        <f>COUNTIFS('Hitos de enfoque priorizado'!B218,"5",'Hitos de enfoque priorizado'!C218,"N/C")</f>
        <v>0</v>
      </c>
      <c r="M218" s="172">
        <f>COUNTIFS('Hitos de enfoque priorizado'!B218,"6",'Hitos de enfoque priorizado'!C218,"N/C")</f>
        <v>0</v>
      </c>
      <c r="N218" s="262">
        <f t="shared" si="10"/>
        <v>0</v>
      </c>
      <c r="O218" s="281"/>
      <c r="P218" s="75" t="str">
        <f>IF('Hitos de enfoque priorizado'!$B218=1,'Hitos de enfoque priorizado'!$F218,"")</f>
        <v/>
      </c>
      <c r="Q218" s="75">
        <f>IF('Hitos de enfoque priorizado'!$B218=2,'Hitos de enfoque priorizado'!$F218,"")</f>
        <v>0</v>
      </c>
      <c r="R218" s="75" t="str">
        <f>IF('Hitos de enfoque priorizado'!$B218=3,'Hitos de enfoque priorizado'!$F218,"")</f>
        <v/>
      </c>
      <c r="S218" s="75" t="str">
        <f>IF('Hitos de enfoque priorizado'!$B218=4,'Hitos de enfoque priorizado'!$F218,"")</f>
        <v/>
      </c>
      <c r="T218" s="75" t="str">
        <f>IF('Hitos de enfoque priorizado'!$B218=5,'Hitos de enfoque priorizado'!$F218,"")</f>
        <v/>
      </c>
      <c r="U218" s="76" t="str">
        <f>IF('Hitos de enfoque priorizado'!$B218=6,'Hitos de enfoque priorizado'!$F218,"")</f>
        <v/>
      </c>
      <c r="V218" s="77" t="str">
        <f>IF(AND('Hitos de enfoque priorizado'!C218="Sí",'Hitos de enfoque priorizado'!F218=""),"CORRECT",IF('Hitos de enfoque priorizado'!C218="No","CORRECT",IF('Hitos de enfoque priorizado'!B218=1,"ERROR 1","N/C")))</f>
        <v>N/C</v>
      </c>
      <c r="W218" s="77" t="str">
        <f>IF(AND('Hitos de enfoque priorizado'!C218="Sí",'Hitos de enfoque priorizado'!F218=""),"CORRECT",IF('Hitos de enfoque priorizado'!C218="No","CORRECT",IF('Hitos de enfoque priorizado'!B218=2,"ERROR 1","N/C")))</f>
        <v>ERROR 1</v>
      </c>
      <c r="X218" s="77" t="str">
        <f>IF(AND('Hitos de enfoque priorizado'!C218="Sí",'Hitos de enfoque priorizado'!F218=""),"CORRECT",IF('Hitos de enfoque priorizado'!C218="No","CORRECT",IF('Hitos de enfoque priorizado'!B218=3,"ERROR 1","N/C")))</f>
        <v>N/C</v>
      </c>
      <c r="Y218" s="77" t="str">
        <f>IF(AND('Hitos de enfoque priorizado'!C218="Sí",'Hitos de enfoque priorizado'!F218=""),"CORRECT",IF('Hitos de enfoque priorizado'!C218="No","CORRECT",IF('Hitos de enfoque priorizado'!B218=4,"ERROR 1","N/C")))</f>
        <v>N/C</v>
      </c>
      <c r="Z218" s="77" t="str">
        <f>IF(AND('Hitos de enfoque priorizado'!C218="Sí",'Hitos de enfoque priorizado'!F218=""),"CORRECT",IF('Hitos de enfoque priorizado'!C218="No","CORRECT",IF('Hitos de enfoque priorizado'!B218=5,"ERROR 1","N/C")))</f>
        <v>N/C</v>
      </c>
      <c r="AA218" s="77" t="str">
        <f>IF(AND('Hitos de enfoque priorizado'!C218="Sí",'Hitos de enfoque priorizado'!F218=""),"CORRECT",IF('Hitos de enfoque priorizado'!C218="No","CORRECT",IF('Hitos de enfoque priorizado'!B218=6,"ERROR 1","N/C")))</f>
        <v>N/C</v>
      </c>
      <c r="AB218" s="69" t="str">
        <f>IF(AND('Hitos de enfoque priorizado'!C218="No",'Hitos de enfoque priorizado'!F218=""),IF('Hitos de enfoque priorizado'!B218=1,"ERROR 2","N/C"),"CORRECT")</f>
        <v>CORRECT</v>
      </c>
      <c r="AC218" s="69" t="str">
        <f>IF(AND('Hitos de enfoque priorizado'!C218="No",'Hitos de enfoque priorizado'!F218=""),IF('Hitos de enfoque priorizado'!B218=2,"ERROR 2","N/C"),"CORRECT")</f>
        <v>CORRECT</v>
      </c>
      <c r="AD218" s="69" t="str">
        <f>IF(AND('Hitos de enfoque priorizado'!C218="No",'Hitos de enfoque priorizado'!F218=""),IF('Hitos de enfoque priorizado'!B218=3,"ERROR 2","N/C"),"CORRECT")</f>
        <v>CORRECT</v>
      </c>
      <c r="AE218" s="69" t="str">
        <f>IF(AND('Hitos de enfoque priorizado'!C218="No",'Hitos de enfoque priorizado'!F218=""),IF('Hitos de enfoque priorizado'!B218=4,"ERROR 2","N/C"),"CORRECT")</f>
        <v>CORRECT</v>
      </c>
      <c r="AF218" s="69" t="str">
        <f>IF(AND('Hitos de enfoque priorizado'!C218="No",'Hitos de enfoque priorizado'!F218=""),IF('Hitos de enfoque priorizado'!B218=5,"ERROR 2","N/C"),"CORRECT")</f>
        <v>CORRECT</v>
      </c>
      <c r="AG218" s="78" t="str">
        <f>IF(AND('Hitos de enfoque priorizado'!C218="No",'Hitos de enfoque priorizado'!F218=""),IF('Hitos de enfoque priorizado'!B218=6,"ERROR 2","N/C"),"CORRECT")</f>
        <v>CORRECT</v>
      </c>
    </row>
    <row r="219" spans="1:33">
      <c r="A219" s="85">
        <f>COUNTIFS('Hitos de enfoque priorizado'!B219,"1",'Hitos de enfoque priorizado'!C219,"Sí")</f>
        <v>0</v>
      </c>
      <c r="B219" s="90">
        <f>COUNTIFS('Hitos de enfoque priorizado'!B219,"2",'Hitos de enfoque priorizado'!C219,"Sí")</f>
        <v>0</v>
      </c>
      <c r="C219" s="86">
        <f>COUNTIFS('Hitos de enfoque priorizado'!B219,"3",'Hitos de enfoque priorizado'!C219,"Sí")</f>
        <v>0</v>
      </c>
      <c r="D219" s="87">
        <f>COUNTIFS('Hitos de enfoque priorizado'!B219,"4",'Hitos de enfoque priorizado'!C219,"Sí")</f>
        <v>0</v>
      </c>
      <c r="E219" s="88">
        <f>COUNTIFS('Hitos de enfoque priorizado'!B219,"5",'Hitos de enfoque priorizado'!C219,"Sí")</f>
        <v>0</v>
      </c>
      <c r="F219" s="89">
        <f>COUNTIFS('Hitos de enfoque priorizado'!B219,"6",'Hitos de enfoque priorizado'!C219,"Sí")</f>
        <v>0</v>
      </c>
      <c r="G219" s="276">
        <f t="shared" si="9"/>
        <v>0</v>
      </c>
      <c r="H219" s="172">
        <f>COUNTIFS('Hitos de enfoque priorizado'!B219,"1",'Hitos de enfoque priorizado'!C219,"N/C")</f>
        <v>0</v>
      </c>
      <c r="I219" s="172">
        <f>COUNTIFS('Hitos de enfoque priorizado'!B219,"2",'Hitos de enfoque priorizado'!C219,"N/C")</f>
        <v>0</v>
      </c>
      <c r="J219" s="172">
        <f>COUNTIFS('Hitos de enfoque priorizado'!B219,"3",'Hitos de enfoque priorizado'!C219,"N/C")</f>
        <v>0</v>
      </c>
      <c r="K219" s="172">
        <f>COUNTIFS('Hitos de enfoque priorizado'!B219,"4",'Hitos de enfoque priorizado'!C219,"N/C")</f>
        <v>0</v>
      </c>
      <c r="L219" s="172">
        <f>COUNTIFS('Hitos de enfoque priorizado'!B219,"5",'Hitos de enfoque priorizado'!C219,"N/C")</f>
        <v>0</v>
      </c>
      <c r="M219" s="172">
        <f>COUNTIFS('Hitos de enfoque priorizado'!B219,"6",'Hitos de enfoque priorizado'!C219,"N/C")</f>
        <v>0</v>
      </c>
      <c r="N219" s="262">
        <f t="shared" si="10"/>
        <v>0</v>
      </c>
      <c r="O219" s="281"/>
      <c r="P219" s="75" t="str">
        <f>IF('Hitos de enfoque priorizado'!$B219=1,'Hitos de enfoque priorizado'!$F219,"")</f>
        <v/>
      </c>
      <c r="Q219" s="75">
        <f>IF('Hitos de enfoque priorizado'!$B219=2,'Hitos de enfoque priorizado'!$F219,"")</f>
        <v>0</v>
      </c>
      <c r="R219" s="75" t="str">
        <f>IF('Hitos de enfoque priorizado'!$B219=3,'Hitos de enfoque priorizado'!$F219,"")</f>
        <v/>
      </c>
      <c r="S219" s="75" t="str">
        <f>IF('Hitos de enfoque priorizado'!$B219=4,'Hitos de enfoque priorizado'!$F219,"")</f>
        <v/>
      </c>
      <c r="T219" s="75" t="str">
        <f>IF('Hitos de enfoque priorizado'!$B219=5,'Hitos de enfoque priorizado'!$F219,"")</f>
        <v/>
      </c>
      <c r="U219" s="76" t="str">
        <f>IF('Hitos de enfoque priorizado'!$B219=6,'Hitos de enfoque priorizado'!$F219,"")</f>
        <v/>
      </c>
      <c r="V219" s="77" t="str">
        <f>IF(AND('Hitos de enfoque priorizado'!C219="Sí",'Hitos de enfoque priorizado'!F219=""),"CORRECT",IF('Hitos de enfoque priorizado'!C219="No","CORRECT",IF('Hitos de enfoque priorizado'!B219=1,"ERROR 1","N/C")))</f>
        <v>N/C</v>
      </c>
      <c r="W219" s="77" t="str">
        <f>IF(AND('Hitos de enfoque priorizado'!C219="Sí",'Hitos de enfoque priorizado'!F219=""),"CORRECT",IF('Hitos de enfoque priorizado'!C219="No","CORRECT",IF('Hitos de enfoque priorizado'!B219=2,"ERROR 1","N/C")))</f>
        <v>ERROR 1</v>
      </c>
      <c r="X219" s="77" t="str">
        <f>IF(AND('Hitos de enfoque priorizado'!C219="Sí",'Hitos de enfoque priorizado'!F219=""),"CORRECT",IF('Hitos de enfoque priorizado'!C219="No","CORRECT",IF('Hitos de enfoque priorizado'!B219=3,"ERROR 1","N/C")))</f>
        <v>N/C</v>
      </c>
      <c r="Y219" s="77" t="str">
        <f>IF(AND('Hitos de enfoque priorizado'!C219="Sí",'Hitos de enfoque priorizado'!F219=""),"CORRECT",IF('Hitos de enfoque priorizado'!C219="No","CORRECT",IF('Hitos de enfoque priorizado'!B219=4,"ERROR 1","N/C")))</f>
        <v>N/C</v>
      </c>
      <c r="Z219" s="77" t="str">
        <f>IF(AND('Hitos de enfoque priorizado'!C219="Sí",'Hitos de enfoque priorizado'!F219=""),"CORRECT",IF('Hitos de enfoque priorizado'!C219="No","CORRECT",IF('Hitos de enfoque priorizado'!B219=5,"ERROR 1","N/C")))</f>
        <v>N/C</v>
      </c>
      <c r="AA219" s="77" t="str">
        <f>IF(AND('Hitos de enfoque priorizado'!C219="Sí",'Hitos de enfoque priorizado'!F219=""),"CORRECT",IF('Hitos de enfoque priorizado'!C219="No","CORRECT",IF('Hitos de enfoque priorizado'!B219=6,"ERROR 1","N/C")))</f>
        <v>N/C</v>
      </c>
      <c r="AB219" s="69" t="str">
        <f>IF(AND('Hitos de enfoque priorizado'!C219="No",'Hitos de enfoque priorizado'!F219=""),IF('Hitos de enfoque priorizado'!B219=1,"ERROR 2","N/C"),"CORRECT")</f>
        <v>CORRECT</v>
      </c>
      <c r="AC219" s="69" t="str">
        <f>IF(AND('Hitos de enfoque priorizado'!C219="No",'Hitos de enfoque priorizado'!F219=""),IF('Hitos de enfoque priorizado'!B219=2,"ERROR 2","N/C"),"CORRECT")</f>
        <v>CORRECT</v>
      </c>
      <c r="AD219" s="69" t="str">
        <f>IF(AND('Hitos de enfoque priorizado'!C219="No",'Hitos de enfoque priorizado'!F219=""),IF('Hitos de enfoque priorizado'!B219=3,"ERROR 2","N/C"),"CORRECT")</f>
        <v>CORRECT</v>
      </c>
      <c r="AE219" s="69" t="str">
        <f>IF(AND('Hitos de enfoque priorizado'!C219="No",'Hitos de enfoque priorizado'!F219=""),IF('Hitos de enfoque priorizado'!B219=4,"ERROR 2","N/C"),"CORRECT")</f>
        <v>CORRECT</v>
      </c>
      <c r="AF219" s="69" t="str">
        <f>IF(AND('Hitos de enfoque priorizado'!C219="No",'Hitos de enfoque priorizado'!F219=""),IF('Hitos de enfoque priorizado'!B219=5,"ERROR 2","N/C"),"CORRECT")</f>
        <v>CORRECT</v>
      </c>
      <c r="AG219" s="78" t="str">
        <f>IF(AND('Hitos de enfoque priorizado'!C219="No",'Hitos de enfoque priorizado'!F219=""),IF('Hitos de enfoque priorizado'!B219=6,"ERROR 2","N/C"),"CORRECT")</f>
        <v>CORRECT</v>
      </c>
    </row>
    <row r="220" spans="1:33">
      <c r="A220" s="85">
        <f>COUNTIFS('Hitos de enfoque priorizado'!B220,"1",'Hitos de enfoque priorizado'!C220,"Sí")</f>
        <v>0</v>
      </c>
      <c r="B220" s="90">
        <f>COUNTIFS('Hitos de enfoque priorizado'!B220,"2",'Hitos de enfoque priorizado'!C220,"Sí")</f>
        <v>0</v>
      </c>
      <c r="C220" s="86">
        <f>COUNTIFS('Hitos de enfoque priorizado'!B220,"3",'Hitos de enfoque priorizado'!C220,"Sí")</f>
        <v>0</v>
      </c>
      <c r="D220" s="87">
        <f>COUNTIFS('Hitos de enfoque priorizado'!B220,"4",'Hitos de enfoque priorizado'!C220,"Sí")</f>
        <v>0</v>
      </c>
      <c r="E220" s="88">
        <f>COUNTIFS('Hitos de enfoque priorizado'!B220,"5",'Hitos de enfoque priorizado'!C220,"Sí")</f>
        <v>0</v>
      </c>
      <c r="F220" s="89">
        <f>COUNTIFS('Hitos de enfoque priorizado'!B220,"6",'Hitos de enfoque priorizado'!C220,"Sí")</f>
        <v>0</v>
      </c>
      <c r="G220" s="276">
        <f t="shared" si="9"/>
        <v>0</v>
      </c>
      <c r="H220" s="172">
        <f>COUNTIFS('Hitos de enfoque priorizado'!B220,"1",'Hitos de enfoque priorizado'!C220,"N/C")</f>
        <v>0</v>
      </c>
      <c r="I220" s="172">
        <f>COUNTIFS('Hitos de enfoque priorizado'!B220,"2",'Hitos de enfoque priorizado'!C220,"N/C")</f>
        <v>0</v>
      </c>
      <c r="J220" s="172">
        <f>COUNTIFS('Hitos de enfoque priorizado'!B220,"3",'Hitos de enfoque priorizado'!C220,"N/C")</f>
        <v>0</v>
      </c>
      <c r="K220" s="172">
        <f>COUNTIFS('Hitos de enfoque priorizado'!B220,"4",'Hitos de enfoque priorizado'!C220,"N/C")</f>
        <v>0</v>
      </c>
      <c r="L220" s="172">
        <f>COUNTIFS('Hitos de enfoque priorizado'!B220,"5",'Hitos de enfoque priorizado'!C220,"N/C")</f>
        <v>0</v>
      </c>
      <c r="M220" s="172">
        <f>COUNTIFS('Hitos de enfoque priorizado'!B220,"6",'Hitos de enfoque priorizado'!C220,"N/C")</f>
        <v>0</v>
      </c>
      <c r="N220" s="262">
        <f t="shared" si="10"/>
        <v>0</v>
      </c>
      <c r="O220" s="281"/>
      <c r="P220" s="75" t="str">
        <f>IF('Hitos de enfoque priorizado'!$B220=1,'Hitos de enfoque priorizado'!$F220,"")</f>
        <v/>
      </c>
      <c r="Q220" s="75">
        <f>IF('Hitos de enfoque priorizado'!$B220=2,'Hitos de enfoque priorizado'!$F220,"")</f>
        <v>0</v>
      </c>
      <c r="R220" s="75" t="str">
        <f>IF('Hitos de enfoque priorizado'!$B220=3,'Hitos de enfoque priorizado'!$F220,"")</f>
        <v/>
      </c>
      <c r="S220" s="75" t="str">
        <f>IF('Hitos de enfoque priorizado'!$B220=4,'Hitos de enfoque priorizado'!$F220,"")</f>
        <v/>
      </c>
      <c r="T220" s="75" t="str">
        <f>IF('Hitos de enfoque priorizado'!$B220=5,'Hitos de enfoque priorizado'!$F220,"")</f>
        <v/>
      </c>
      <c r="U220" s="76" t="str">
        <f>IF('Hitos de enfoque priorizado'!$B220=6,'Hitos de enfoque priorizado'!$F220,"")</f>
        <v/>
      </c>
      <c r="V220" s="77" t="str">
        <f>IF(AND('Hitos de enfoque priorizado'!C220="Sí",'Hitos de enfoque priorizado'!F220=""),"CORRECT",IF('Hitos de enfoque priorizado'!C220="No","CORRECT",IF('Hitos de enfoque priorizado'!B220=1,"ERROR 1","N/C")))</f>
        <v>N/C</v>
      </c>
      <c r="W220" s="77" t="str">
        <f>IF(AND('Hitos de enfoque priorizado'!C220="Sí",'Hitos de enfoque priorizado'!F220=""),"CORRECT",IF('Hitos de enfoque priorizado'!C220="No","CORRECT",IF('Hitos de enfoque priorizado'!B220=2,"ERROR 1","N/C")))</f>
        <v>ERROR 1</v>
      </c>
      <c r="X220" s="77" t="str">
        <f>IF(AND('Hitos de enfoque priorizado'!C220="Sí",'Hitos de enfoque priorizado'!F220=""),"CORRECT",IF('Hitos de enfoque priorizado'!C220="No","CORRECT",IF('Hitos de enfoque priorizado'!B220=3,"ERROR 1","N/C")))</f>
        <v>N/C</v>
      </c>
      <c r="Y220" s="77" t="str">
        <f>IF(AND('Hitos de enfoque priorizado'!C220="Sí",'Hitos de enfoque priorizado'!F220=""),"CORRECT",IF('Hitos de enfoque priorizado'!C220="No","CORRECT",IF('Hitos de enfoque priorizado'!B220=4,"ERROR 1","N/C")))</f>
        <v>N/C</v>
      </c>
      <c r="Z220" s="77" t="str">
        <f>IF(AND('Hitos de enfoque priorizado'!C220="Sí",'Hitos de enfoque priorizado'!F220=""),"CORRECT",IF('Hitos de enfoque priorizado'!C220="No","CORRECT",IF('Hitos de enfoque priorizado'!B220=5,"ERROR 1","N/C")))</f>
        <v>N/C</v>
      </c>
      <c r="AA220" s="77" t="str">
        <f>IF(AND('Hitos de enfoque priorizado'!C220="Sí",'Hitos de enfoque priorizado'!F220=""),"CORRECT",IF('Hitos de enfoque priorizado'!C220="No","CORRECT",IF('Hitos de enfoque priorizado'!B220=6,"ERROR 1","N/C")))</f>
        <v>N/C</v>
      </c>
      <c r="AB220" s="69" t="str">
        <f>IF(AND('Hitos de enfoque priorizado'!C220="No",'Hitos de enfoque priorizado'!F220=""),IF('Hitos de enfoque priorizado'!B220=1,"ERROR 2","N/C"),"CORRECT")</f>
        <v>CORRECT</v>
      </c>
      <c r="AC220" s="69" t="str">
        <f>IF(AND('Hitos de enfoque priorizado'!C220="No",'Hitos de enfoque priorizado'!F220=""),IF('Hitos de enfoque priorizado'!B220=2,"ERROR 2","N/C"),"CORRECT")</f>
        <v>CORRECT</v>
      </c>
      <c r="AD220" s="69" t="str">
        <f>IF(AND('Hitos de enfoque priorizado'!C220="No",'Hitos de enfoque priorizado'!F220=""),IF('Hitos de enfoque priorizado'!B220=3,"ERROR 2","N/C"),"CORRECT")</f>
        <v>CORRECT</v>
      </c>
      <c r="AE220" s="69" t="str">
        <f>IF(AND('Hitos de enfoque priorizado'!C220="No",'Hitos de enfoque priorizado'!F220=""),IF('Hitos de enfoque priorizado'!B220=4,"ERROR 2","N/C"),"CORRECT")</f>
        <v>CORRECT</v>
      </c>
      <c r="AF220" s="69" t="str">
        <f>IF(AND('Hitos de enfoque priorizado'!C220="No",'Hitos de enfoque priorizado'!F220=""),IF('Hitos de enfoque priorizado'!B220=5,"ERROR 2","N/C"),"CORRECT")</f>
        <v>CORRECT</v>
      </c>
      <c r="AG220" s="78" t="str">
        <f>IF(AND('Hitos de enfoque priorizado'!C220="No",'Hitos de enfoque priorizado'!F220=""),IF('Hitos de enfoque priorizado'!B220=6,"ERROR 2","N/C"),"CORRECT")</f>
        <v>CORRECT</v>
      </c>
    </row>
    <row r="221" spans="1:33">
      <c r="A221" s="85">
        <f>COUNTIFS('Hitos de enfoque priorizado'!B221,"1",'Hitos de enfoque priorizado'!C221,"Sí")</f>
        <v>0</v>
      </c>
      <c r="B221" s="90">
        <f>COUNTIFS('Hitos de enfoque priorizado'!B221,"2",'Hitos de enfoque priorizado'!C221,"Sí")</f>
        <v>0</v>
      </c>
      <c r="C221" s="86">
        <f>COUNTIFS('Hitos de enfoque priorizado'!B221,"3",'Hitos de enfoque priorizado'!C221,"Sí")</f>
        <v>0</v>
      </c>
      <c r="D221" s="87">
        <f>COUNTIFS('Hitos de enfoque priorizado'!B221,"4",'Hitos de enfoque priorizado'!C221,"Sí")</f>
        <v>0</v>
      </c>
      <c r="E221" s="88">
        <f>COUNTIFS('Hitos de enfoque priorizado'!B221,"5",'Hitos de enfoque priorizado'!C221,"Sí")</f>
        <v>0</v>
      </c>
      <c r="F221" s="89">
        <f>COUNTIFS('Hitos de enfoque priorizado'!B221,"6",'Hitos de enfoque priorizado'!C221,"Sí")</f>
        <v>0</v>
      </c>
      <c r="G221" s="276">
        <f t="shared" si="9"/>
        <v>0</v>
      </c>
      <c r="H221" s="172">
        <f>COUNTIFS('Hitos de enfoque priorizado'!B221,"1",'Hitos de enfoque priorizado'!C221,"N/C")</f>
        <v>0</v>
      </c>
      <c r="I221" s="172">
        <f>COUNTIFS('Hitos de enfoque priorizado'!B221,"2",'Hitos de enfoque priorizado'!C221,"N/C")</f>
        <v>0</v>
      </c>
      <c r="J221" s="172">
        <f>COUNTIFS('Hitos de enfoque priorizado'!B221,"3",'Hitos de enfoque priorizado'!C221,"N/C")</f>
        <v>0</v>
      </c>
      <c r="K221" s="172">
        <f>COUNTIFS('Hitos de enfoque priorizado'!B221,"4",'Hitos de enfoque priorizado'!C221,"N/C")</f>
        <v>0</v>
      </c>
      <c r="L221" s="172">
        <f>COUNTIFS('Hitos de enfoque priorizado'!B221,"5",'Hitos de enfoque priorizado'!C221,"N/C")</f>
        <v>0</v>
      </c>
      <c r="M221" s="172">
        <f>COUNTIFS('Hitos de enfoque priorizado'!B221,"6",'Hitos de enfoque priorizado'!C221,"N/C")</f>
        <v>0</v>
      </c>
      <c r="N221" s="262">
        <f t="shared" si="10"/>
        <v>0</v>
      </c>
      <c r="O221" s="281"/>
      <c r="P221" s="75" t="str">
        <f>IF('Hitos de enfoque priorizado'!$B221=1,'Hitos de enfoque priorizado'!$F221,"")</f>
        <v/>
      </c>
      <c r="Q221" s="75">
        <f>IF('Hitos de enfoque priorizado'!$B221=2,'Hitos de enfoque priorizado'!$F221,"")</f>
        <v>0</v>
      </c>
      <c r="R221" s="75" t="str">
        <f>IF('Hitos de enfoque priorizado'!$B221=3,'Hitos de enfoque priorizado'!$F221,"")</f>
        <v/>
      </c>
      <c r="S221" s="75" t="str">
        <f>IF('Hitos de enfoque priorizado'!$B221=4,'Hitos de enfoque priorizado'!$F221,"")</f>
        <v/>
      </c>
      <c r="T221" s="75" t="str">
        <f>IF('Hitos de enfoque priorizado'!$B221=5,'Hitos de enfoque priorizado'!$F221,"")</f>
        <v/>
      </c>
      <c r="U221" s="76" t="str">
        <f>IF('Hitos de enfoque priorizado'!$B221=6,'Hitos de enfoque priorizado'!$F221,"")</f>
        <v/>
      </c>
      <c r="V221" s="77" t="str">
        <f>IF(AND('Hitos de enfoque priorizado'!C221="Sí",'Hitos de enfoque priorizado'!F221=""),"CORRECT",IF('Hitos de enfoque priorizado'!C221="No","CORRECT",IF('Hitos de enfoque priorizado'!B221=1,"ERROR 1","N/C")))</f>
        <v>N/C</v>
      </c>
      <c r="W221" s="77" t="str">
        <f>IF(AND('Hitos de enfoque priorizado'!C221="Sí",'Hitos de enfoque priorizado'!F221=""),"CORRECT",IF('Hitos de enfoque priorizado'!C221="No","CORRECT",IF('Hitos de enfoque priorizado'!B221=2,"ERROR 1","N/C")))</f>
        <v>ERROR 1</v>
      </c>
      <c r="X221" s="77" t="str">
        <f>IF(AND('Hitos de enfoque priorizado'!C221="Sí",'Hitos de enfoque priorizado'!F221=""),"CORRECT",IF('Hitos de enfoque priorizado'!C221="No","CORRECT",IF('Hitos de enfoque priorizado'!B221=3,"ERROR 1","N/C")))</f>
        <v>N/C</v>
      </c>
      <c r="Y221" s="77" t="str">
        <f>IF(AND('Hitos de enfoque priorizado'!C221="Sí",'Hitos de enfoque priorizado'!F221=""),"CORRECT",IF('Hitos de enfoque priorizado'!C221="No","CORRECT",IF('Hitos de enfoque priorizado'!B221=4,"ERROR 1","N/C")))</f>
        <v>N/C</v>
      </c>
      <c r="Z221" s="77" t="str">
        <f>IF(AND('Hitos de enfoque priorizado'!C221="Sí",'Hitos de enfoque priorizado'!F221=""),"CORRECT",IF('Hitos de enfoque priorizado'!C221="No","CORRECT",IF('Hitos de enfoque priorizado'!B221=5,"ERROR 1","N/C")))</f>
        <v>N/C</v>
      </c>
      <c r="AA221" s="77" t="str">
        <f>IF(AND('Hitos de enfoque priorizado'!C221="Sí",'Hitos de enfoque priorizado'!F221=""),"CORRECT",IF('Hitos de enfoque priorizado'!C221="No","CORRECT",IF('Hitos de enfoque priorizado'!B221=6,"ERROR 1","N/C")))</f>
        <v>N/C</v>
      </c>
      <c r="AB221" s="69" t="str">
        <f>IF(AND('Hitos de enfoque priorizado'!C221="No",'Hitos de enfoque priorizado'!F221=""),IF('Hitos de enfoque priorizado'!B221=1,"ERROR 2","N/C"),"CORRECT")</f>
        <v>CORRECT</v>
      </c>
      <c r="AC221" s="69" t="str">
        <f>IF(AND('Hitos de enfoque priorizado'!C221="No",'Hitos de enfoque priorizado'!F221=""),IF('Hitos de enfoque priorizado'!B221=2,"ERROR 2","N/C"),"CORRECT")</f>
        <v>CORRECT</v>
      </c>
      <c r="AD221" s="69" t="str">
        <f>IF(AND('Hitos de enfoque priorizado'!C221="No",'Hitos de enfoque priorizado'!F221=""),IF('Hitos de enfoque priorizado'!B221=3,"ERROR 2","N/C"),"CORRECT")</f>
        <v>CORRECT</v>
      </c>
      <c r="AE221" s="69" t="str">
        <f>IF(AND('Hitos de enfoque priorizado'!C221="No",'Hitos de enfoque priorizado'!F221=""),IF('Hitos de enfoque priorizado'!B221=4,"ERROR 2","N/C"),"CORRECT")</f>
        <v>CORRECT</v>
      </c>
      <c r="AF221" s="69" t="str">
        <f>IF(AND('Hitos de enfoque priorizado'!C221="No",'Hitos de enfoque priorizado'!F221=""),IF('Hitos de enfoque priorizado'!B221=5,"ERROR 2","N/C"),"CORRECT")</f>
        <v>CORRECT</v>
      </c>
      <c r="AG221" s="78" t="str">
        <f>IF(AND('Hitos de enfoque priorizado'!C221="No",'Hitos de enfoque priorizado'!F221=""),IF('Hitos de enfoque priorizado'!B221=6,"ERROR 2","N/C"),"CORRECT")</f>
        <v>CORRECT</v>
      </c>
    </row>
    <row r="222" spans="1:33">
      <c r="A222" s="85">
        <f>COUNTIFS('Hitos de enfoque priorizado'!B222,"1",'Hitos de enfoque priorizado'!C222,"Sí")</f>
        <v>0</v>
      </c>
      <c r="B222" s="90">
        <f>COUNTIFS('Hitos de enfoque priorizado'!B222,"2",'Hitos de enfoque priorizado'!C222,"Sí")</f>
        <v>0</v>
      </c>
      <c r="C222" s="86">
        <f>COUNTIFS('Hitos de enfoque priorizado'!B222,"3",'Hitos de enfoque priorizado'!C222,"Sí")</f>
        <v>0</v>
      </c>
      <c r="D222" s="87">
        <f>COUNTIFS('Hitos de enfoque priorizado'!B222,"4",'Hitos de enfoque priorizado'!C222,"Sí")</f>
        <v>0</v>
      </c>
      <c r="E222" s="88">
        <f>COUNTIFS('Hitos de enfoque priorizado'!B222,"5",'Hitos de enfoque priorizado'!C222,"Sí")</f>
        <v>0</v>
      </c>
      <c r="F222" s="89">
        <f>COUNTIFS('Hitos de enfoque priorizado'!B222,"6",'Hitos de enfoque priorizado'!C222,"Sí")</f>
        <v>0</v>
      </c>
      <c r="G222" s="276">
        <f t="shared" si="9"/>
        <v>0</v>
      </c>
      <c r="H222" s="172">
        <f>COUNTIFS('Hitos de enfoque priorizado'!B222,"1",'Hitos de enfoque priorizado'!C222,"N/C")</f>
        <v>0</v>
      </c>
      <c r="I222" s="172">
        <f>COUNTIFS('Hitos de enfoque priorizado'!B222,"2",'Hitos de enfoque priorizado'!C222,"N/C")</f>
        <v>0</v>
      </c>
      <c r="J222" s="172">
        <f>COUNTIFS('Hitos de enfoque priorizado'!B222,"3",'Hitos de enfoque priorizado'!C222,"N/C")</f>
        <v>0</v>
      </c>
      <c r="K222" s="172">
        <f>COUNTIFS('Hitos de enfoque priorizado'!B222,"4",'Hitos de enfoque priorizado'!C222,"N/C")</f>
        <v>0</v>
      </c>
      <c r="L222" s="172">
        <f>COUNTIFS('Hitos de enfoque priorizado'!B222,"5",'Hitos de enfoque priorizado'!C222,"N/C")</f>
        <v>0</v>
      </c>
      <c r="M222" s="172">
        <f>COUNTIFS('Hitos de enfoque priorizado'!B222,"6",'Hitos de enfoque priorizado'!C222,"N/C")</f>
        <v>0</v>
      </c>
      <c r="N222" s="262">
        <f t="shared" si="10"/>
        <v>0</v>
      </c>
      <c r="O222" s="281"/>
      <c r="P222" s="75" t="str">
        <f>IF('Hitos de enfoque priorizado'!$B222=1,'Hitos de enfoque priorizado'!$F222,"")</f>
        <v/>
      </c>
      <c r="Q222" s="75" t="str">
        <f>IF('Hitos de enfoque priorizado'!$B222=2,'Hitos de enfoque priorizado'!$F222,"")</f>
        <v/>
      </c>
      <c r="R222" s="75" t="str">
        <f>IF('Hitos de enfoque priorizado'!$B222=3,'Hitos de enfoque priorizado'!$F222,"")</f>
        <v/>
      </c>
      <c r="S222" s="75">
        <f>IF('Hitos de enfoque priorizado'!$B222=4,'Hitos de enfoque priorizado'!$F222,"")</f>
        <v>0</v>
      </c>
      <c r="T222" s="75" t="str">
        <f>IF('Hitos de enfoque priorizado'!$B222=5,'Hitos de enfoque priorizado'!$F222,"")</f>
        <v/>
      </c>
      <c r="U222" s="76" t="str">
        <f>IF('Hitos de enfoque priorizado'!$B222=6,'Hitos de enfoque priorizado'!$F222,"")</f>
        <v/>
      </c>
      <c r="V222" s="77" t="str">
        <f>IF(AND('Hitos de enfoque priorizado'!C222="Sí",'Hitos de enfoque priorizado'!F222=""),"CORRECT",IF('Hitos de enfoque priorizado'!C222="No","CORRECT",IF('Hitos de enfoque priorizado'!B222=1,"ERROR 1","N/C")))</f>
        <v>N/C</v>
      </c>
      <c r="W222" s="77" t="str">
        <f>IF(AND('Hitos de enfoque priorizado'!C222="Sí",'Hitos de enfoque priorizado'!F222=""),"CORRECT",IF('Hitos de enfoque priorizado'!C222="No","CORRECT",IF('Hitos de enfoque priorizado'!B222=2,"ERROR 1","N/C")))</f>
        <v>N/C</v>
      </c>
      <c r="X222" s="77" t="str">
        <f>IF(AND('Hitos de enfoque priorizado'!C222="Sí",'Hitos de enfoque priorizado'!F222=""),"CORRECT",IF('Hitos de enfoque priorizado'!C222="No","CORRECT",IF('Hitos de enfoque priorizado'!B222=3,"ERROR 1","N/C")))</f>
        <v>N/C</v>
      </c>
      <c r="Y222" s="77" t="str">
        <f>IF(AND('Hitos de enfoque priorizado'!C222="Sí",'Hitos de enfoque priorizado'!F222=""),"CORRECT",IF('Hitos de enfoque priorizado'!C222="No","CORRECT",IF('Hitos de enfoque priorizado'!B222=4,"ERROR 1","N/C")))</f>
        <v>ERROR 1</v>
      </c>
      <c r="Z222" s="77" t="str">
        <f>IF(AND('Hitos de enfoque priorizado'!C222="Sí",'Hitos de enfoque priorizado'!F222=""),"CORRECT",IF('Hitos de enfoque priorizado'!C222="No","CORRECT",IF('Hitos de enfoque priorizado'!B222=5,"ERROR 1","N/C")))</f>
        <v>N/C</v>
      </c>
      <c r="AA222" s="77" t="str">
        <f>IF(AND('Hitos de enfoque priorizado'!C222="Sí",'Hitos de enfoque priorizado'!F222=""),"CORRECT",IF('Hitos de enfoque priorizado'!C222="No","CORRECT",IF('Hitos de enfoque priorizado'!B222=6,"ERROR 1","N/C")))</f>
        <v>N/C</v>
      </c>
      <c r="AB222" s="69" t="str">
        <f>IF(AND('Hitos de enfoque priorizado'!C222="No",'Hitos de enfoque priorizado'!F222=""),IF('Hitos de enfoque priorizado'!B222=1,"ERROR 2","N/C"),"CORRECT")</f>
        <v>CORRECT</v>
      </c>
      <c r="AC222" s="69" t="str">
        <f>IF(AND('Hitos de enfoque priorizado'!C222="No",'Hitos de enfoque priorizado'!F222=""),IF('Hitos de enfoque priorizado'!B222=2,"ERROR 2","N/C"),"CORRECT")</f>
        <v>CORRECT</v>
      </c>
      <c r="AD222" s="69" t="str">
        <f>IF(AND('Hitos de enfoque priorizado'!C222="No",'Hitos de enfoque priorizado'!F222=""),IF('Hitos de enfoque priorizado'!B222=3,"ERROR 2","N/C"),"CORRECT")</f>
        <v>CORRECT</v>
      </c>
      <c r="AE222" s="69" t="str">
        <f>IF(AND('Hitos de enfoque priorizado'!C222="No",'Hitos de enfoque priorizado'!F222=""),IF('Hitos de enfoque priorizado'!B222=4,"ERROR 2","N/C"),"CORRECT")</f>
        <v>CORRECT</v>
      </c>
      <c r="AF222" s="69" t="str">
        <f>IF(AND('Hitos de enfoque priorizado'!C222="No",'Hitos de enfoque priorizado'!F222=""),IF('Hitos de enfoque priorizado'!B222=5,"ERROR 2","N/C"),"CORRECT")</f>
        <v>CORRECT</v>
      </c>
      <c r="AG222" s="78" t="str">
        <f>IF(AND('Hitos de enfoque priorizado'!C222="No",'Hitos de enfoque priorizado'!F222=""),IF('Hitos de enfoque priorizado'!B222=6,"ERROR 2","N/C"),"CORRECT")</f>
        <v>CORRECT</v>
      </c>
    </row>
    <row r="223" spans="1:33">
      <c r="A223" s="85">
        <f>COUNTIFS('Hitos de enfoque priorizado'!B223,"1",'Hitos de enfoque priorizado'!C223,"Sí")</f>
        <v>0</v>
      </c>
      <c r="B223" s="90">
        <f>COUNTIFS('Hitos de enfoque priorizado'!B223,"2",'Hitos de enfoque priorizado'!C223,"Sí")</f>
        <v>0</v>
      </c>
      <c r="C223" s="86">
        <f>COUNTIFS('Hitos de enfoque priorizado'!B223,"3",'Hitos de enfoque priorizado'!C223,"Sí")</f>
        <v>0</v>
      </c>
      <c r="D223" s="87">
        <f>COUNTIFS('Hitos de enfoque priorizado'!B223,"4",'Hitos de enfoque priorizado'!C223,"Sí")</f>
        <v>0</v>
      </c>
      <c r="E223" s="88">
        <f>COUNTIFS('Hitos de enfoque priorizado'!B223,"5",'Hitos de enfoque priorizado'!C223,"Sí")</f>
        <v>0</v>
      </c>
      <c r="F223" s="89">
        <f>COUNTIFS('Hitos de enfoque priorizado'!B223,"6",'Hitos de enfoque priorizado'!C223,"Sí")</f>
        <v>0</v>
      </c>
      <c r="G223" s="276">
        <f t="shared" si="9"/>
        <v>0</v>
      </c>
      <c r="H223" s="172">
        <f>COUNTIFS('Hitos de enfoque priorizado'!B223,"1",'Hitos de enfoque priorizado'!C223,"N/C")</f>
        <v>0</v>
      </c>
      <c r="I223" s="172">
        <f>COUNTIFS('Hitos de enfoque priorizado'!B223,"2",'Hitos de enfoque priorizado'!C223,"N/C")</f>
        <v>0</v>
      </c>
      <c r="J223" s="172">
        <f>COUNTIFS('Hitos de enfoque priorizado'!B223,"3",'Hitos de enfoque priorizado'!C223,"N/C")</f>
        <v>0</v>
      </c>
      <c r="K223" s="172">
        <f>COUNTIFS('Hitos de enfoque priorizado'!B223,"4",'Hitos de enfoque priorizado'!C223,"N/C")</f>
        <v>0</v>
      </c>
      <c r="L223" s="172">
        <f>COUNTIFS('Hitos de enfoque priorizado'!B223,"5",'Hitos de enfoque priorizado'!C223,"N/C")</f>
        <v>0</v>
      </c>
      <c r="M223" s="172">
        <f>COUNTIFS('Hitos de enfoque priorizado'!B223,"6",'Hitos de enfoque priorizado'!C223,"N/C")</f>
        <v>0</v>
      </c>
      <c r="N223" s="262">
        <f t="shared" si="10"/>
        <v>0</v>
      </c>
      <c r="O223" s="281"/>
      <c r="P223" s="75" t="str">
        <f>IF('Hitos de enfoque priorizado'!$B223=1,'Hitos de enfoque priorizado'!$F223,"")</f>
        <v/>
      </c>
      <c r="Q223" s="75" t="str">
        <f>IF('Hitos de enfoque priorizado'!$B223=2,'Hitos de enfoque priorizado'!$F223,"")</f>
        <v/>
      </c>
      <c r="R223" s="75" t="str">
        <f>IF('Hitos de enfoque priorizado'!$B223=3,'Hitos de enfoque priorizado'!$F223,"")</f>
        <v/>
      </c>
      <c r="S223" s="75">
        <f>IF('Hitos de enfoque priorizado'!$B223=4,'Hitos de enfoque priorizado'!$F223,"")</f>
        <v>0</v>
      </c>
      <c r="T223" s="75" t="str">
        <f>IF('Hitos de enfoque priorizado'!$B223=5,'Hitos de enfoque priorizado'!$F223,"")</f>
        <v/>
      </c>
      <c r="U223" s="76" t="str">
        <f>IF('Hitos de enfoque priorizado'!$B223=6,'Hitos de enfoque priorizado'!$F223,"")</f>
        <v/>
      </c>
      <c r="V223" s="77" t="str">
        <f>IF(AND('Hitos de enfoque priorizado'!C223="Sí",'Hitos de enfoque priorizado'!F223=""),"CORRECT",IF('Hitos de enfoque priorizado'!C223="No","CORRECT",IF('Hitos de enfoque priorizado'!B223=1,"ERROR 1","N/C")))</f>
        <v>N/C</v>
      </c>
      <c r="W223" s="77" t="str">
        <f>IF(AND('Hitos de enfoque priorizado'!C223="Sí",'Hitos de enfoque priorizado'!F223=""),"CORRECT",IF('Hitos de enfoque priorizado'!C223="No","CORRECT",IF('Hitos de enfoque priorizado'!B223=2,"ERROR 1","N/C")))</f>
        <v>N/C</v>
      </c>
      <c r="X223" s="77" t="str">
        <f>IF(AND('Hitos de enfoque priorizado'!C223="Sí",'Hitos de enfoque priorizado'!F223=""),"CORRECT",IF('Hitos de enfoque priorizado'!C223="No","CORRECT",IF('Hitos de enfoque priorizado'!B223=3,"ERROR 1","N/C")))</f>
        <v>N/C</v>
      </c>
      <c r="Y223" s="77" t="str">
        <f>IF(AND('Hitos de enfoque priorizado'!C223="Sí",'Hitos de enfoque priorizado'!F223=""),"CORRECT",IF('Hitos de enfoque priorizado'!C223="No","CORRECT",IF('Hitos de enfoque priorizado'!B223=4,"ERROR 1","N/C")))</f>
        <v>ERROR 1</v>
      </c>
      <c r="Z223" s="77" t="str">
        <f>IF(AND('Hitos de enfoque priorizado'!C223="Sí",'Hitos de enfoque priorizado'!F223=""),"CORRECT",IF('Hitos de enfoque priorizado'!C223="No","CORRECT",IF('Hitos de enfoque priorizado'!B223=5,"ERROR 1","N/C")))</f>
        <v>N/C</v>
      </c>
      <c r="AA223" s="77" t="str">
        <f>IF(AND('Hitos de enfoque priorizado'!C223="Sí",'Hitos de enfoque priorizado'!F223=""),"CORRECT",IF('Hitos de enfoque priorizado'!C223="No","CORRECT",IF('Hitos de enfoque priorizado'!B223=6,"ERROR 1","N/C")))</f>
        <v>N/C</v>
      </c>
      <c r="AB223" s="69" t="str">
        <f>IF(AND('Hitos de enfoque priorizado'!C223="No",'Hitos de enfoque priorizado'!F223=""),IF('Hitos de enfoque priorizado'!B223=1,"ERROR 2","N/C"),"CORRECT")</f>
        <v>CORRECT</v>
      </c>
      <c r="AC223" s="69" t="str">
        <f>IF(AND('Hitos de enfoque priorizado'!C223="No",'Hitos de enfoque priorizado'!F223=""),IF('Hitos de enfoque priorizado'!B223=2,"ERROR 2","N/C"),"CORRECT")</f>
        <v>CORRECT</v>
      </c>
      <c r="AD223" s="69" t="str">
        <f>IF(AND('Hitos de enfoque priorizado'!C223="No",'Hitos de enfoque priorizado'!F223=""),IF('Hitos de enfoque priorizado'!B223=3,"ERROR 2","N/C"),"CORRECT")</f>
        <v>CORRECT</v>
      </c>
      <c r="AE223" s="69" t="str">
        <f>IF(AND('Hitos de enfoque priorizado'!C223="No",'Hitos de enfoque priorizado'!F223=""),IF('Hitos de enfoque priorizado'!B223=4,"ERROR 2","N/C"),"CORRECT")</f>
        <v>CORRECT</v>
      </c>
      <c r="AF223" s="69" t="str">
        <f>IF(AND('Hitos de enfoque priorizado'!C223="No",'Hitos de enfoque priorizado'!F223=""),IF('Hitos de enfoque priorizado'!B223=5,"ERROR 2","N/C"),"CORRECT")</f>
        <v>CORRECT</v>
      </c>
      <c r="AG223" s="78" t="str">
        <f>IF(AND('Hitos de enfoque priorizado'!C223="No",'Hitos de enfoque priorizado'!F223=""),IF('Hitos de enfoque priorizado'!B223=6,"ERROR 2","N/C"),"CORRECT")</f>
        <v>CORRECT</v>
      </c>
    </row>
    <row r="224" spans="1:33">
      <c r="A224" s="85">
        <f>COUNTIFS('Hitos de enfoque priorizado'!B224,"1",'Hitos de enfoque priorizado'!C224,"Sí")</f>
        <v>0</v>
      </c>
      <c r="B224" s="90">
        <f>COUNTIFS('Hitos de enfoque priorizado'!B224,"2",'Hitos de enfoque priorizado'!C224,"Sí")</f>
        <v>0</v>
      </c>
      <c r="C224" s="86">
        <f>COUNTIFS('Hitos de enfoque priorizado'!B224,"3",'Hitos de enfoque priorizado'!C224,"Sí")</f>
        <v>0</v>
      </c>
      <c r="D224" s="87">
        <f>COUNTIFS('Hitos de enfoque priorizado'!B224,"4",'Hitos de enfoque priorizado'!C224,"Sí")</f>
        <v>0</v>
      </c>
      <c r="E224" s="88">
        <f>COUNTIFS('Hitos de enfoque priorizado'!B224,"5",'Hitos de enfoque priorizado'!C224,"Sí")</f>
        <v>0</v>
      </c>
      <c r="F224" s="89">
        <f>COUNTIFS('Hitos de enfoque priorizado'!B224,"6",'Hitos de enfoque priorizado'!C224,"Sí")</f>
        <v>0</v>
      </c>
      <c r="G224" s="276">
        <f t="shared" si="9"/>
        <v>0</v>
      </c>
      <c r="H224" s="172">
        <f>COUNTIFS('Hitos de enfoque priorizado'!B224,"1",'Hitos de enfoque priorizado'!C224,"N/C")</f>
        <v>0</v>
      </c>
      <c r="I224" s="172">
        <f>COUNTIFS('Hitos de enfoque priorizado'!B224,"2",'Hitos de enfoque priorizado'!C224,"N/C")</f>
        <v>0</v>
      </c>
      <c r="J224" s="172">
        <f>COUNTIFS('Hitos de enfoque priorizado'!B224,"3",'Hitos de enfoque priorizado'!C224,"N/C")</f>
        <v>0</v>
      </c>
      <c r="K224" s="172">
        <f>COUNTIFS('Hitos de enfoque priorizado'!B224,"4",'Hitos de enfoque priorizado'!C224,"N/C")</f>
        <v>0</v>
      </c>
      <c r="L224" s="172">
        <f>COUNTIFS('Hitos de enfoque priorizado'!B224,"5",'Hitos de enfoque priorizado'!C224,"N/C")</f>
        <v>0</v>
      </c>
      <c r="M224" s="172">
        <f>COUNTIFS('Hitos de enfoque priorizado'!B224,"6",'Hitos de enfoque priorizado'!C224,"N/C")</f>
        <v>0</v>
      </c>
      <c r="N224" s="262">
        <f t="shared" si="10"/>
        <v>0</v>
      </c>
      <c r="O224" s="281"/>
      <c r="P224" s="75" t="str">
        <f>IF('Hitos de enfoque priorizado'!$B224=1,'Hitos de enfoque priorizado'!$F224,"")</f>
        <v/>
      </c>
      <c r="Q224" s="75" t="str">
        <f>IF('Hitos de enfoque priorizado'!$B224=2,'Hitos de enfoque priorizado'!$F224,"")</f>
        <v/>
      </c>
      <c r="R224" s="75" t="str">
        <f>IF('Hitos de enfoque priorizado'!$B224=3,'Hitos de enfoque priorizado'!$F224,"")</f>
        <v/>
      </c>
      <c r="S224" s="75">
        <f>IF('Hitos de enfoque priorizado'!$B224=4,'Hitos de enfoque priorizado'!$F224,"")</f>
        <v>0</v>
      </c>
      <c r="T224" s="75" t="str">
        <f>IF('Hitos de enfoque priorizado'!$B224=5,'Hitos de enfoque priorizado'!$F224,"")</f>
        <v/>
      </c>
      <c r="U224" s="76" t="str">
        <f>IF('Hitos de enfoque priorizado'!$B224=6,'Hitos de enfoque priorizado'!$F224,"")</f>
        <v/>
      </c>
      <c r="V224" s="77" t="str">
        <f>IF(AND('Hitos de enfoque priorizado'!C224="Sí",'Hitos de enfoque priorizado'!F224=""),"CORRECT",IF('Hitos de enfoque priorizado'!C224="No","CORRECT",IF('Hitos de enfoque priorizado'!B224=1,"ERROR 1","N/C")))</f>
        <v>N/C</v>
      </c>
      <c r="W224" s="77" t="str">
        <f>IF(AND('Hitos de enfoque priorizado'!C224="Sí",'Hitos de enfoque priorizado'!F224=""),"CORRECT",IF('Hitos de enfoque priorizado'!C224="No","CORRECT",IF('Hitos de enfoque priorizado'!B224=2,"ERROR 1","N/C")))</f>
        <v>N/C</v>
      </c>
      <c r="X224" s="77" t="str">
        <f>IF(AND('Hitos de enfoque priorizado'!C224="Sí",'Hitos de enfoque priorizado'!F224=""),"CORRECT",IF('Hitos de enfoque priorizado'!C224="No","CORRECT",IF('Hitos de enfoque priorizado'!B224=3,"ERROR 1","N/C")))</f>
        <v>N/C</v>
      </c>
      <c r="Y224" s="77" t="str">
        <f>IF(AND('Hitos de enfoque priorizado'!C224="Sí",'Hitos de enfoque priorizado'!F224=""),"CORRECT",IF('Hitos de enfoque priorizado'!C224="No","CORRECT",IF('Hitos de enfoque priorizado'!B224=4,"ERROR 1","N/C")))</f>
        <v>ERROR 1</v>
      </c>
      <c r="Z224" s="77" t="str">
        <f>IF(AND('Hitos de enfoque priorizado'!C224="Sí",'Hitos de enfoque priorizado'!F224=""),"CORRECT",IF('Hitos de enfoque priorizado'!C224="No","CORRECT",IF('Hitos de enfoque priorizado'!B224=5,"ERROR 1","N/C")))</f>
        <v>N/C</v>
      </c>
      <c r="AA224" s="77" t="str">
        <f>IF(AND('Hitos de enfoque priorizado'!C224="Sí",'Hitos de enfoque priorizado'!F224=""),"CORRECT",IF('Hitos de enfoque priorizado'!C224="No","CORRECT",IF('Hitos de enfoque priorizado'!B224=6,"ERROR 1","N/C")))</f>
        <v>N/C</v>
      </c>
      <c r="AB224" s="69" t="str">
        <f>IF(AND('Hitos de enfoque priorizado'!C224="No",'Hitos de enfoque priorizado'!F224=""),IF('Hitos de enfoque priorizado'!B224=1,"ERROR 2","N/C"),"CORRECT")</f>
        <v>CORRECT</v>
      </c>
      <c r="AC224" s="69" t="str">
        <f>IF(AND('Hitos de enfoque priorizado'!C224="No",'Hitos de enfoque priorizado'!F224=""),IF('Hitos de enfoque priorizado'!B224=2,"ERROR 2","N/C"),"CORRECT")</f>
        <v>CORRECT</v>
      </c>
      <c r="AD224" s="69" t="str">
        <f>IF(AND('Hitos de enfoque priorizado'!C224="No",'Hitos de enfoque priorizado'!F224=""),IF('Hitos de enfoque priorizado'!B224=3,"ERROR 2","N/C"),"CORRECT")</f>
        <v>CORRECT</v>
      </c>
      <c r="AE224" s="69" t="str">
        <f>IF(AND('Hitos de enfoque priorizado'!C224="No",'Hitos de enfoque priorizado'!F224=""),IF('Hitos de enfoque priorizado'!B224=4,"ERROR 2","N/C"),"CORRECT")</f>
        <v>CORRECT</v>
      </c>
      <c r="AF224" s="69" t="str">
        <f>IF(AND('Hitos de enfoque priorizado'!C224="No",'Hitos de enfoque priorizado'!F224=""),IF('Hitos de enfoque priorizado'!B224=5,"ERROR 2","N/C"),"CORRECT")</f>
        <v>CORRECT</v>
      </c>
      <c r="AG224" s="78" t="str">
        <f>IF(AND('Hitos de enfoque priorizado'!C224="No",'Hitos de enfoque priorizado'!F224=""),IF('Hitos de enfoque priorizado'!B224=6,"ERROR 2","N/C"),"CORRECT")</f>
        <v>CORRECT</v>
      </c>
    </row>
    <row r="225" spans="1:33">
      <c r="A225" s="85">
        <f>COUNTIFS('Hitos de enfoque priorizado'!B225,"1",'Hitos de enfoque priorizado'!C225,"Sí")</f>
        <v>0</v>
      </c>
      <c r="B225" s="90">
        <f>COUNTIFS('Hitos de enfoque priorizado'!B225,"2",'Hitos de enfoque priorizado'!C225,"Sí")</f>
        <v>0</v>
      </c>
      <c r="C225" s="86">
        <f>COUNTIFS('Hitos de enfoque priorizado'!B225,"3",'Hitos de enfoque priorizado'!C225,"Sí")</f>
        <v>0</v>
      </c>
      <c r="D225" s="87">
        <f>COUNTIFS('Hitos de enfoque priorizado'!B225,"4",'Hitos de enfoque priorizado'!C225,"Sí")</f>
        <v>0</v>
      </c>
      <c r="E225" s="88">
        <f>COUNTIFS('Hitos de enfoque priorizado'!B225,"5",'Hitos de enfoque priorizado'!C225,"Sí")</f>
        <v>0</v>
      </c>
      <c r="F225" s="89">
        <f>COUNTIFS('Hitos de enfoque priorizado'!B225,"6",'Hitos de enfoque priorizado'!C225,"Sí")</f>
        <v>0</v>
      </c>
      <c r="G225" s="276">
        <f t="shared" si="9"/>
        <v>0</v>
      </c>
      <c r="H225" s="172">
        <f>COUNTIFS('Hitos de enfoque priorizado'!B225,"1",'Hitos de enfoque priorizado'!C225,"N/C")</f>
        <v>0</v>
      </c>
      <c r="I225" s="172">
        <f>COUNTIFS('Hitos de enfoque priorizado'!B225,"2",'Hitos de enfoque priorizado'!C225,"N/C")</f>
        <v>0</v>
      </c>
      <c r="J225" s="172">
        <f>COUNTIFS('Hitos de enfoque priorizado'!B225,"3",'Hitos de enfoque priorizado'!C225,"N/C")</f>
        <v>0</v>
      </c>
      <c r="K225" s="172">
        <f>COUNTIFS('Hitos de enfoque priorizado'!B225,"4",'Hitos de enfoque priorizado'!C225,"N/C")</f>
        <v>0</v>
      </c>
      <c r="L225" s="172">
        <f>COUNTIFS('Hitos de enfoque priorizado'!B225,"5",'Hitos de enfoque priorizado'!C225,"N/C")</f>
        <v>0</v>
      </c>
      <c r="M225" s="172">
        <f>COUNTIFS('Hitos de enfoque priorizado'!B225,"6",'Hitos de enfoque priorizado'!C225,"N/C")</f>
        <v>0</v>
      </c>
      <c r="N225" s="262">
        <f t="shared" si="10"/>
        <v>0</v>
      </c>
      <c r="O225" s="281"/>
      <c r="P225" s="75" t="str">
        <f>IF('Hitos de enfoque priorizado'!$B225=1,'Hitos de enfoque priorizado'!$F225,"")</f>
        <v/>
      </c>
      <c r="Q225" s="75" t="str">
        <f>IF('Hitos de enfoque priorizado'!$B225=2,'Hitos de enfoque priorizado'!$F225,"")</f>
        <v/>
      </c>
      <c r="R225" s="75" t="str">
        <f>IF('Hitos de enfoque priorizado'!$B225=3,'Hitos de enfoque priorizado'!$F225,"")</f>
        <v/>
      </c>
      <c r="S225" s="75" t="str">
        <f>IF('Hitos de enfoque priorizado'!$B225=4,'Hitos de enfoque priorizado'!$F225,"")</f>
        <v/>
      </c>
      <c r="T225" s="75" t="str">
        <f>IF('Hitos de enfoque priorizado'!$B225=5,'Hitos de enfoque priorizado'!$F225,"")</f>
        <v/>
      </c>
      <c r="U225" s="76" t="str">
        <f>IF('Hitos de enfoque priorizado'!$B225=6,'Hitos de enfoque priorizado'!$F225,"")</f>
        <v/>
      </c>
      <c r="V225" s="77" t="str">
        <f>IF(AND('Hitos de enfoque priorizado'!C225="Sí",'Hitos de enfoque priorizado'!F225=""),"CORRECT",IF('Hitos de enfoque priorizado'!C225="No","CORRECT",IF('Hitos de enfoque priorizado'!B225=1,"ERROR 1","N/C")))</f>
        <v>N/C</v>
      </c>
      <c r="W225" s="77" t="str">
        <f>IF(AND('Hitos de enfoque priorizado'!C225="Sí",'Hitos de enfoque priorizado'!F225=""),"CORRECT",IF('Hitos de enfoque priorizado'!C225="No","CORRECT",IF('Hitos de enfoque priorizado'!B225=2,"ERROR 1","N/C")))</f>
        <v>N/C</v>
      </c>
      <c r="X225" s="77" t="str">
        <f>IF(AND('Hitos de enfoque priorizado'!C225="Sí",'Hitos de enfoque priorizado'!F225=""),"CORRECT",IF('Hitos de enfoque priorizado'!C225="No","CORRECT",IF('Hitos de enfoque priorizado'!B225=3,"ERROR 1","N/C")))</f>
        <v>N/C</v>
      </c>
      <c r="Y225" s="77" t="str">
        <f>IF(AND('Hitos de enfoque priorizado'!C225="Sí",'Hitos de enfoque priorizado'!F225=""),"CORRECT",IF('Hitos de enfoque priorizado'!C225="No","CORRECT",IF('Hitos de enfoque priorizado'!B225=4,"ERROR 1","N/C")))</f>
        <v>N/C</v>
      </c>
      <c r="Z225" s="77" t="str">
        <f>IF(AND('Hitos de enfoque priorizado'!C225="Sí",'Hitos de enfoque priorizado'!F225=""),"CORRECT",IF('Hitos de enfoque priorizado'!C225="No","CORRECT",IF('Hitos de enfoque priorizado'!B225=5,"ERROR 1","N/C")))</f>
        <v>N/C</v>
      </c>
      <c r="AA225" s="77" t="str">
        <f>IF(AND('Hitos de enfoque priorizado'!C225="Sí",'Hitos de enfoque priorizado'!F225=""),"CORRECT",IF('Hitos de enfoque priorizado'!C225="No","CORRECT",IF('Hitos de enfoque priorizado'!B225=6,"ERROR 1","N/C")))</f>
        <v>N/C</v>
      </c>
      <c r="AB225" s="69" t="str">
        <f>IF(AND('Hitos de enfoque priorizado'!C225="No",'Hitos de enfoque priorizado'!F225=""),IF('Hitos de enfoque priorizado'!B225=1,"ERROR 2","N/C"),"CORRECT")</f>
        <v>CORRECT</v>
      </c>
      <c r="AC225" s="69" t="str">
        <f>IF(AND('Hitos de enfoque priorizado'!C225="No",'Hitos de enfoque priorizado'!F225=""),IF('Hitos de enfoque priorizado'!B225=2,"ERROR 2","N/C"),"CORRECT")</f>
        <v>CORRECT</v>
      </c>
      <c r="AD225" s="69" t="str">
        <f>IF(AND('Hitos de enfoque priorizado'!C225="No",'Hitos de enfoque priorizado'!F225=""),IF('Hitos de enfoque priorizado'!B225=3,"ERROR 2","N/C"),"CORRECT")</f>
        <v>CORRECT</v>
      </c>
      <c r="AE225" s="69" t="str">
        <f>IF(AND('Hitos de enfoque priorizado'!C225="No",'Hitos de enfoque priorizado'!F225=""),IF('Hitos de enfoque priorizado'!B225=4,"ERROR 2","N/C"),"CORRECT")</f>
        <v>CORRECT</v>
      </c>
      <c r="AF225" s="69" t="str">
        <f>IF(AND('Hitos de enfoque priorizado'!C225="No",'Hitos de enfoque priorizado'!F225=""),IF('Hitos de enfoque priorizado'!B225=5,"ERROR 2","N/C"),"CORRECT")</f>
        <v>CORRECT</v>
      </c>
      <c r="AG225" s="78" t="str">
        <f>IF(AND('Hitos de enfoque priorizado'!C225="No",'Hitos de enfoque priorizado'!F225=""),IF('Hitos de enfoque priorizado'!B225=6,"ERROR 2","N/C"),"CORRECT")</f>
        <v>CORRECT</v>
      </c>
    </row>
    <row r="226" spans="1:33">
      <c r="A226" s="85">
        <f>COUNTIFS('Hitos de enfoque priorizado'!B226,"1",'Hitos de enfoque priorizado'!C226,"Sí")</f>
        <v>0</v>
      </c>
      <c r="B226" s="90">
        <f>COUNTIFS('Hitos de enfoque priorizado'!B226,"2",'Hitos de enfoque priorizado'!C226,"Sí")</f>
        <v>0</v>
      </c>
      <c r="C226" s="86">
        <f>COUNTIFS('Hitos de enfoque priorizado'!B226,"3",'Hitos de enfoque priorizado'!C226,"Sí")</f>
        <v>0</v>
      </c>
      <c r="D226" s="87">
        <f>COUNTIFS('Hitos de enfoque priorizado'!B226,"4",'Hitos de enfoque priorizado'!C226,"Sí")</f>
        <v>0</v>
      </c>
      <c r="E226" s="88">
        <f>COUNTIFS('Hitos de enfoque priorizado'!B226,"5",'Hitos de enfoque priorizado'!C226,"Sí")</f>
        <v>0</v>
      </c>
      <c r="F226" s="89">
        <f>COUNTIFS('Hitos de enfoque priorizado'!B226,"6",'Hitos de enfoque priorizado'!C226,"Sí")</f>
        <v>0</v>
      </c>
      <c r="G226" s="276">
        <f t="shared" si="9"/>
        <v>0</v>
      </c>
      <c r="H226" s="172">
        <f>COUNTIFS('Hitos de enfoque priorizado'!B226,"1",'Hitos de enfoque priorizado'!C226,"N/C")</f>
        <v>0</v>
      </c>
      <c r="I226" s="172">
        <f>COUNTIFS('Hitos de enfoque priorizado'!B226,"2",'Hitos de enfoque priorizado'!C226,"N/C")</f>
        <v>0</v>
      </c>
      <c r="J226" s="172">
        <f>COUNTIFS('Hitos de enfoque priorizado'!B226,"3",'Hitos de enfoque priorizado'!C226,"N/C")</f>
        <v>0</v>
      </c>
      <c r="K226" s="172">
        <f>COUNTIFS('Hitos de enfoque priorizado'!B226,"4",'Hitos de enfoque priorizado'!C226,"N/C")</f>
        <v>0</v>
      </c>
      <c r="L226" s="172">
        <f>COUNTIFS('Hitos de enfoque priorizado'!B226,"5",'Hitos de enfoque priorizado'!C226,"N/C")</f>
        <v>0</v>
      </c>
      <c r="M226" s="172">
        <f>COUNTIFS('Hitos de enfoque priorizado'!B226,"6",'Hitos de enfoque priorizado'!C226,"N/C")</f>
        <v>0</v>
      </c>
      <c r="N226" s="262">
        <f t="shared" si="10"/>
        <v>0</v>
      </c>
      <c r="O226" s="281"/>
      <c r="P226" s="75" t="str">
        <f>IF('Hitos de enfoque priorizado'!$B226=1,'Hitos de enfoque priorizado'!$F226,"")</f>
        <v/>
      </c>
      <c r="Q226" s="75" t="str">
        <f>IF('Hitos de enfoque priorizado'!$B226=2,'Hitos de enfoque priorizado'!$F226,"")</f>
        <v/>
      </c>
      <c r="R226" s="75" t="str">
        <f>IF('Hitos de enfoque priorizado'!$B226=3,'Hitos de enfoque priorizado'!$F226,"")</f>
        <v/>
      </c>
      <c r="S226" s="75" t="str">
        <f>IF('Hitos de enfoque priorizado'!$B226=4,'Hitos de enfoque priorizado'!$F226,"")</f>
        <v/>
      </c>
      <c r="T226" s="75" t="str">
        <f>IF('Hitos de enfoque priorizado'!$B226=5,'Hitos de enfoque priorizado'!$F226,"")</f>
        <v/>
      </c>
      <c r="U226" s="76">
        <f>IF('Hitos de enfoque priorizado'!$B226=6,'Hitos de enfoque priorizado'!$F226,"")</f>
        <v>0</v>
      </c>
      <c r="V226" s="77" t="str">
        <f>IF(AND('Hitos de enfoque priorizado'!C226="Sí",'Hitos de enfoque priorizado'!F226=""),"CORRECT",IF('Hitos de enfoque priorizado'!C226="No","CORRECT",IF('Hitos de enfoque priorizado'!B226=1,"ERROR 1","N/C")))</f>
        <v>N/C</v>
      </c>
      <c r="W226" s="77" t="str">
        <f>IF(AND('Hitos de enfoque priorizado'!C226="Sí",'Hitos de enfoque priorizado'!F226=""),"CORRECT",IF('Hitos de enfoque priorizado'!C226="No","CORRECT",IF('Hitos de enfoque priorizado'!B226=2,"ERROR 1","N/C")))</f>
        <v>N/C</v>
      </c>
      <c r="X226" s="77" t="str">
        <f>IF(AND('Hitos de enfoque priorizado'!C226="Sí",'Hitos de enfoque priorizado'!F226=""),"CORRECT",IF('Hitos de enfoque priorizado'!C226="No","CORRECT",IF('Hitos de enfoque priorizado'!B226=3,"ERROR 1","N/C")))</f>
        <v>N/C</v>
      </c>
      <c r="Y226" s="77" t="str">
        <f>IF(AND('Hitos de enfoque priorizado'!C226="Sí",'Hitos de enfoque priorizado'!F226=""),"CORRECT",IF('Hitos de enfoque priorizado'!C226="No","CORRECT",IF('Hitos de enfoque priorizado'!B226=4,"ERROR 1","N/C")))</f>
        <v>N/C</v>
      </c>
      <c r="Z226" s="77" t="str">
        <f>IF(AND('Hitos de enfoque priorizado'!C226="Sí",'Hitos de enfoque priorizado'!F226=""),"CORRECT",IF('Hitos de enfoque priorizado'!C226="No","CORRECT",IF('Hitos de enfoque priorizado'!B226=5,"ERROR 1","N/C")))</f>
        <v>N/C</v>
      </c>
      <c r="AA226" s="77" t="str">
        <f>IF(AND('Hitos de enfoque priorizado'!C226="Sí",'Hitos de enfoque priorizado'!F226=""),"CORRECT",IF('Hitos de enfoque priorizado'!C226="No","CORRECT",IF('Hitos de enfoque priorizado'!B226=6,"ERROR 1","N/C")))</f>
        <v>ERROR 1</v>
      </c>
      <c r="AB226" s="69" t="str">
        <f>IF(AND('Hitos de enfoque priorizado'!C226="No",'Hitos de enfoque priorizado'!F226=""),IF('Hitos de enfoque priorizado'!B226=1,"ERROR 2","N/C"),"CORRECT")</f>
        <v>CORRECT</v>
      </c>
      <c r="AC226" s="69" t="str">
        <f>IF(AND('Hitos de enfoque priorizado'!C226="No",'Hitos de enfoque priorizado'!F226=""),IF('Hitos de enfoque priorizado'!B226=2,"ERROR 2","N/C"),"CORRECT")</f>
        <v>CORRECT</v>
      </c>
      <c r="AD226" s="69" t="str">
        <f>IF(AND('Hitos de enfoque priorizado'!C226="No",'Hitos de enfoque priorizado'!F226=""),IF('Hitos de enfoque priorizado'!B226=3,"ERROR 2","N/C"),"CORRECT")</f>
        <v>CORRECT</v>
      </c>
      <c r="AE226" s="69" t="str">
        <f>IF(AND('Hitos de enfoque priorizado'!C226="No",'Hitos de enfoque priorizado'!F226=""),IF('Hitos de enfoque priorizado'!B226=4,"ERROR 2","N/C"),"CORRECT")</f>
        <v>CORRECT</v>
      </c>
      <c r="AF226" s="69" t="str">
        <f>IF(AND('Hitos de enfoque priorizado'!C226="No",'Hitos de enfoque priorizado'!F226=""),IF('Hitos de enfoque priorizado'!B226=5,"ERROR 2","N/C"),"CORRECT")</f>
        <v>CORRECT</v>
      </c>
      <c r="AG226" s="78" t="str">
        <f>IF(AND('Hitos de enfoque priorizado'!C226="No",'Hitos de enfoque priorizado'!F226=""),IF('Hitos de enfoque priorizado'!B226=6,"ERROR 2","N/C"),"CORRECT")</f>
        <v>CORRECT</v>
      </c>
    </row>
    <row r="227" spans="1:33">
      <c r="A227" s="85">
        <f>COUNTIFS('Hitos de enfoque priorizado'!B227,"1",'Hitos de enfoque priorizado'!C227,"Sí")</f>
        <v>0</v>
      </c>
      <c r="B227" s="90">
        <f>COUNTIFS('Hitos de enfoque priorizado'!B227,"2",'Hitos de enfoque priorizado'!C227,"Sí")</f>
        <v>0</v>
      </c>
      <c r="C227" s="86">
        <f>COUNTIFS('Hitos de enfoque priorizado'!B227,"3",'Hitos de enfoque priorizado'!C227,"Sí")</f>
        <v>0</v>
      </c>
      <c r="D227" s="87">
        <f>COUNTIFS('Hitos de enfoque priorizado'!B227,"4",'Hitos de enfoque priorizado'!C227,"Sí")</f>
        <v>0</v>
      </c>
      <c r="E227" s="88">
        <f>COUNTIFS('Hitos de enfoque priorizado'!B227,"5",'Hitos de enfoque priorizado'!C227,"Sí")</f>
        <v>0</v>
      </c>
      <c r="F227" s="89">
        <f>COUNTIFS('Hitos de enfoque priorizado'!B227,"6",'Hitos de enfoque priorizado'!C227,"Sí")</f>
        <v>0</v>
      </c>
      <c r="G227" s="276">
        <f t="shared" si="9"/>
        <v>0</v>
      </c>
      <c r="H227" s="172">
        <f>COUNTIFS('Hitos de enfoque priorizado'!B227,"1",'Hitos de enfoque priorizado'!C227,"N/C")</f>
        <v>0</v>
      </c>
      <c r="I227" s="172">
        <f>COUNTIFS('Hitos de enfoque priorizado'!B227,"2",'Hitos de enfoque priorizado'!C227,"N/C")</f>
        <v>0</v>
      </c>
      <c r="J227" s="172">
        <f>COUNTIFS('Hitos de enfoque priorizado'!B227,"3",'Hitos de enfoque priorizado'!C227,"N/C")</f>
        <v>0</v>
      </c>
      <c r="K227" s="172">
        <f>COUNTIFS('Hitos de enfoque priorizado'!B227,"4",'Hitos de enfoque priorizado'!C227,"N/C")</f>
        <v>0</v>
      </c>
      <c r="L227" s="172">
        <f>COUNTIFS('Hitos de enfoque priorizado'!B227,"5",'Hitos de enfoque priorizado'!C227,"N/C")</f>
        <v>0</v>
      </c>
      <c r="M227" s="172">
        <f>COUNTIFS('Hitos de enfoque priorizado'!B227,"6",'Hitos de enfoque priorizado'!C227,"N/C")</f>
        <v>0</v>
      </c>
      <c r="N227" s="262">
        <f t="shared" si="10"/>
        <v>0</v>
      </c>
      <c r="O227" s="281"/>
      <c r="P227" s="75" t="str">
        <f>IF('Hitos de enfoque priorizado'!$B227=1,'Hitos de enfoque priorizado'!$F227,"")</f>
        <v/>
      </c>
      <c r="Q227" s="75" t="str">
        <f>IF('Hitos de enfoque priorizado'!$B227=2,'Hitos de enfoque priorizado'!$F227,"")</f>
        <v/>
      </c>
      <c r="R227" s="75" t="str">
        <f>IF('Hitos de enfoque priorizado'!$B227=3,'Hitos de enfoque priorizado'!$F227,"")</f>
        <v/>
      </c>
      <c r="S227" s="75" t="str">
        <f>IF('Hitos de enfoque priorizado'!$B227=4,'Hitos de enfoque priorizado'!$F227,"")</f>
        <v/>
      </c>
      <c r="T227" s="75" t="str">
        <f>IF('Hitos de enfoque priorizado'!$B227=5,'Hitos de enfoque priorizado'!$F227,"")</f>
        <v/>
      </c>
      <c r="U227" s="76">
        <f>IF('Hitos de enfoque priorizado'!$B227=6,'Hitos de enfoque priorizado'!$F227,"")</f>
        <v>0</v>
      </c>
      <c r="V227" s="77" t="str">
        <f>IF(AND('Hitos de enfoque priorizado'!C227="Sí",'Hitos de enfoque priorizado'!F227=""),"CORRECT",IF('Hitos de enfoque priorizado'!C227="No","CORRECT",IF('Hitos de enfoque priorizado'!B227=1,"ERROR 1","N/C")))</f>
        <v>N/C</v>
      </c>
      <c r="W227" s="77" t="str">
        <f>IF(AND('Hitos de enfoque priorizado'!C227="Sí",'Hitos de enfoque priorizado'!F227=""),"CORRECT",IF('Hitos de enfoque priorizado'!C227="No","CORRECT",IF('Hitos de enfoque priorizado'!B227=2,"ERROR 1","N/C")))</f>
        <v>N/C</v>
      </c>
      <c r="X227" s="77" t="str">
        <f>IF(AND('Hitos de enfoque priorizado'!C227="Sí",'Hitos de enfoque priorizado'!F227=""),"CORRECT",IF('Hitos de enfoque priorizado'!C227="No","CORRECT",IF('Hitos de enfoque priorizado'!B227=3,"ERROR 1","N/C")))</f>
        <v>N/C</v>
      </c>
      <c r="Y227" s="77" t="str">
        <f>IF(AND('Hitos de enfoque priorizado'!C227="Sí",'Hitos de enfoque priorizado'!F227=""),"CORRECT",IF('Hitos de enfoque priorizado'!C227="No","CORRECT",IF('Hitos de enfoque priorizado'!B227=4,"ERROR 1","N/C")))</f>
        <v>N/C</v>
      </c>
      <c r="Z227" s="77" t="str">
        <f>IF(AND('Hitos de enfoque priorizado'!C227="Sí",'Hitos de enfoque priorizado'!F227=""),"CORRECT",IF('Hitos de enfoque priorizado'!C227="No","CORRECT",IF('Hitos de enfoque priorizado'!B227=5,"ERROR 1","N/C")))</f>
        <v>N/C</v>
      </c>
      <c r="AA227" s="77" t="str">
        <f>IF(AND('Hitos de enfoque priorizado'!C227="Sí",'Hitos de enfoque priorizado'!F227=""),"CORRECT",IF('Hitos de enfoque priorizado'!C227="No","CORRECT",IF('Hitos de enfoque priorizado'!B227=6,"ERROR 1","N/C")))</f>
        <v>ERROR 1</v>
      </c>
      <c r="AB227" s="69" t="str">
        <f>IF(AND('Hitos de enfoque priorizado'!C227="No",'Hitos de enfoque priorizado'!F227=""),IF('Hitos de enfoque priorizado'!B227=1,"ERROR 2","N/C"),"CORRECT")</f>
        <v>CORRECT</v>
      </c>
      <c r="AC227" s="69" t="str">
        <f>IF(AND('Hitos de enfoque priorizado'!C227="No",'Hitos de enfoque priorizado'!F227=""),IF('Hitos de enfoque priorizado'!B227=2,"ERROR 2","N/C"),"CORRECT")</f>
        <v>CORRECT</v>
      </c>
      <c r="AD227" s="69" t="str">
        <f>IF(AND('Hitos de enfoque priorizado'!C227="No",'Hitos de enfoque priorizado'!F227=""),IF('Hitos de enfoque priorizado'!B227=3,"ERROR 2","N/C"),"CORRECT")</f>
        <v>CORRECT</v>
      </c>
      <c r="AE227" s="69" t="str">
        <f>IF(AND('Hitos de enfoque priorizado'!C227="No",'Hitos de enfoque priorizado'!F227=""),IF('Hitos de enfoque priorizado'!B227=4,"ERROR 2","N/C"),"CORRECT")</f>
        <v>CORRECT</v>
      </c>
      <c r="AF227" s="69" t="str">
        <f>IF(AND('Hitos de enfoque priorizado'!C227="No",'Hitos de enfoque priorizado'!F227=""),IF('Hitos de enfoque priorizado'!B227=5,"ERROR 2","N/C"),"CORRECT")</f>
        <v>CORRECT</v>
      </c>
      <c r="AG227" s="78" t="str">
        <f>IF(AND('Hitos de enfoque priorizado'!C227="No",'Hitos de enfoque priorizado'!F227=""),IF('Hitos de enfoque priorizado'!B227=6,"ERROR 2","N/C"),"CORRECT")</f>
        <v>CORRECT</v>
      </c>
    </row>
    <row r="228" spans="1:33">
      <c r="A228" s="85">
        <f>COUNTIFS('Hitos de enfoque priorizado'!B228,"1",'Hitos de enfoque priorizado'!C228,"Sí")</f>
        <v>0</v>
      </c>
      <c r="B228" s="90">
        <f>COUNTIFS('Hitos de enfoque priorizado'!B228,"2",'Hitos de enfoque priorizado'!C228,"Sí")</f>
        <v>0</v>
      </c>
      <c r="C228" s="86">
        <f>COUNTIFS('Hitos de enfoque priorizado'!B228,"3",'Hitos de enfoque priorizado'!C228,"Sí")</f>
        <v>0</v>
      </c>
      <c r="D228" s="87">
        <f>COUNTIFS('Hitos de enfoque priorizado'!B228,"4",'Hitos de enfoque priorizado'!C228,"Sí")</f>
        <v>0</v>
      </c>
      <c r="E228" s="88">
        <f>COUNTIFS('Hitos de enfoque priorizado'!B228,"5",'Hitos de enfoque priorizado'!C228,"Sí")</f>
        <v>0</v>
      </c>
      <c r="F228" s="89">
        <f>COUNTIFS('Hitos de enfoque priorizado'!B228,"6",'Hitos de enfoque priorizado'!C228,"Sí")</f>
        <v>0</v>
      </c>
      <c r="G228" s="276">
        <f t="shared" si="9"/>
        <v>0</v>
      </c>
      <c r="H228" s="172">
        <f>COUNTIFS('Hitos de enfoque priorizado'!B228,"1",'Hitos de enfoque priorizado'!C228,"N/C")</f>
        <v>0</v>
      </c>
      <c r="I228" s="172">
        <f>COUNTIFS('Hitos de enfoque priorizado'!B228,"2",'Hitos de enfoque priorizado'!C228,"N/C")</f>
        <v>0</v>
      </c>
      <c r="J228" s="172">
        <f>COUNTIFS('Hitos de enfoque priorizado'!B228,"3",'Hitos de enfoque priorizado'!C228,"N/C")</f>
        <v>0</v>
      </c>
      <c r="K228" s="172">
        <f>COUNTIFS('Hitos de enfoque priorizado'!B228,"4",'Hitos de enfoque priorizado'!C228,"N/C")</f>
        <v>0</v>
      </c>
      <c r="L228" s="172">
        <f>COUNTIFS('Hitos de enfoque priorizado'!B228,"5",'Hitos de enfoque priorizado'!C228,"N/C")</f>
        <v>0</v>
      </c>
      <c r="M228" s="172">
        <f>COUNTIFS('Hitos de enfoque priorizado'!B228,"6",'Hitos de enfoque priorizado'!C228,"N/C")</f>
        <v>0</v>
      </c>
      <c r="N228" s="262">
        <f t="shared" si="10"/>
        <v>0</v>
      </c>
      <c r="O228" s="281"/>
      <c r="P228" s="75">
        <f>IF('Hitos de enfoque priorizado'!$B228=1,'Hitos de enfoque priorizado'!$F228,"")</f>
        <v>0</v>
      </c>
      <c r="Q228" s="75" t="str">
        <f>IF('Hitos de enfoque priorizado'!$B228=2,'Hitos de enfoque priorizado'!$F228,"")</f>
        <v/>
      </c>
      <c r="R228" s="75" t="str">
        <f>IF('Hitos de enfoque priorizado'!$B228=3,'Hitos de enfoque priorizado'!$F228,"")</f>
        <v/>
      </c>
      <c r="S228" s="75" t="str">
        <f>IF('Hitos de enfoque priorizado'!$B228=4,'Hitos de enfoque priorizado'!$F228,"")</f>
        <v/>
      </c>
      <c r="T228" s="75" t="str">
        <f>IF('Hitos de enfoque priorizado'!$B228=5,'Hitos de enfoque priorizado'!$F228,"")</f>
        <v/>
      </c>
      <c r="U228" s="76" t="str">
        <f>IF('Hitos de enfoque priorizado'!$B228=6,'Hitos de enfoque priorizado'!$F228,"")</f>
        <v/>
      </c>
      <c r="V228" s="77" t="str">
        <f>IF(AND('Hitos de enfoque priorizado'!C228="Sí",'Hitos de enfoque priorizado'!F228=""),"CORRECT",IF('Hitos de enfoque priorizado'!C228="No","CORRECT",IF('Hitos de enfoque priorizado'!B228=1,"ERROR 1","N/C")))</f>
        <v>ERROR 1</v>
      </c>
      <c r="W228" s="77" t="str">
        <f>IF(AND('Hitos de enfoque priorizado'!C228="Sí",'Hitos de enfoque priorizado'!F228=""),"CORRECT",IF('Hitos de enfoque priorizado'!C228="No","CORRECT",IF('Hitos de enfoque priorizado'!B228=2,"ERROR 1","N/C")))</f>
        <v>N/C</v>
      </c>
      <c r="X228" s="77" t="str">
        <f>IF(AND('Hitos de enfoque priorizado'!C228="Sí",'Hitos de enfoque priorizado'!F228=""),"CORRECT",IF('Hitos de enfoque priorizado'!C228="No","CORRECT",IF('Hitos de enfoque priorizado'!B228=3,"ERROR 1","N/C")))</f>
        <v>N/C</v>
      </c>
      <c r="Y228" s="77" t="str">
        <f>IF(AND('Hitos de enfoque priorizado'!C228="Sí",'Hitos de enfoque priorizado'!F228=""),"CORRECT",IF('Hitos de enfoque priorizado'!C228="No","CORRECT",IF('Hitos de enfoque priorizado'!B228=4,"ERROR 1","N/C")))</f>
        <v>N/C</v>
      </c>
      <c r="Z228" s="77" t="str">
        <f>IF(AND('Hitos de enfoque priorizado'!C228="Sí",'Hitos de enfoque priorizado'!F228=""),"CORRECT",IF('Hitos de enfoque priorizado'!C228="No","CORRECT",IF('Hitos de enfoque priorizado'!B228=5,"ERROR 1","N/C")))</f>
        <v>N/C</v>
      </c>
      <c r="AA228" s="77" t="str">
        <f>IF(AND('Hitos de enfoque priorizado'!C228="Sí",'Hitos de enfoque priorizado'!F228=""),"CORRECT",IF('Hitos de enfoque priorizado'!C228="No","CORRECT",IF('Hitos de enfoque priorizado'!B228=6,"ERROR 1","N/C")))</f>
        <v>N/C</v>
      </c>
      <c r="AB228" s="69" t="str">
        <f>IF(AND('Hitos de enfoque priorizado'!C228="No",'Hitos de enfoque priorizado'!F228=""),IF('Hitos de enfoque priorizado'!B228=1,"ERROR 2","N/C"),"CORRECT")</f>
        <v>CORRECT</v>
      </c>
      <c r="AC228" s="69" t="str">
        <f>IF(AND('Hitos de enfoque priorizado'!C228="No",'Hitos de enfoque priorizado'!F228=""),IF('Hitos de enfoque priorizado'!B228=2,"ERROR 2","N/C"),"CORRECT")</f>
        <v>CORRECT</v>
      </c>
      <c r="AD228" s="69" t="str">
        <f>IF(AND('Hitos de enfoque priorizado'!C228="No",'Hitos de enfoque priorizado'!F228=""),IF('Hitos de enfoque priorizado'!B228=3,"ERROR 2","N/C"),"CORRECT")</f>
        <v>CORRECT</v>
      </c>
      <c r="AE228" s="69" t="str">
        <f>IF(AND('Hitos de enfoque priorizado'!C228="No",'Hitos de enfoque priorizado'!F228=""),IF('Hitos de enfoque priorizado'!B228=4,"ERROR 2","N/C"),"CORRECT")</f>
        <v>CORRECT</v>
      </c>
      <c r="AF228" s="69" t="str">
        <f>IF(AND('Hitos de enfoque priorizado'!C228="No",'Hitos de enfoque priorizado'!F228=""),IF('Hitos de enfoque priorizado'!B228=5,"ERROR 2","N/C"),"CORRECT")</f>
        <v>CORRECT</v>
      </c>
      <c r="AG228" s="78" t="str">
        <f>IF(AND('Hitos de enfoque priorizado'!C228="No",'Hitos de enfoque priorizado'!F228=""),IF('Hitos de enfoque priorizado'!B228=6,"ERROR 2","N/C"),"CORRECT")</f>
        <v>CORRECT</v>
      </c>
    </row>
    <row r="229" spans="1:33">
      <c r="A229" s="85">
        <f>COUNTIFS('Hitos de enfoque priorizado'!B229,"1",'Hitos de enfoque priorizado'!C229,"Sí")</f>
        <v>0</v>
      </c>
      <c r="B229" s="90">
        <f>COUNTIFS('Hitos de enfoque priorizado'!B229,"2",'Hitos de enfoque priorizado'!C229,"Sí")</f>
        <v>0</v>
      </c>
      <c r="C229" s="86">
        <f>COUNTIFS('Hitos de enfoque priorizado'!B229,"3",'Hitos de enfoque priorizado'!C229,"Sí")</f>
        <v>0</v>
      </c>
      <c r="D229" s="87">
        <f>COUNTIFS('Hitos de enfoque priorizado'!B229,"4",'Hitos de enfoque priorizado'!C229,"Sí")</f>
        <v>0</v>
      </c>
      <c r="E229" s="88">
        <f>COUNTIFS('Hitos de enfoque priorizado'!B229,"5",'Hitos de enfoque priorizado'!C229,"Sí")</f>
        <v>0</v>
      </c>
      <c r="F229" s="89">
        <f>COUNTIFS('Hitos de enfoque priorizado'!B229,"6",'Hitos de enfoque priorizado'!C229,"Sí")</f>
        <v>0</v>
      </c>
      <c r="G229" s="276">
        <f t="shared" ref="G229:G260" si="11">SUM(A229:F229)</f>
        <v>0</v>
      </c>
      <c r="H229" s="172">
        <f>COUNTIFS('Hitos de enfoque priorizado'!B229,"1",'Hitos de enfoque priorizado'!C229,"N/C")</f>
        <v>0</v>
      </c>
      <c r="I229" s="172">
        <f>COUNTIFS('Hitos de enfoque priorizado'!B229,"2",'Hitos de enfoque priorizado'!C229,"N/C")</f>
        <v>0</v>
      </c>
      <c r="J229" s="172">
        <f>COUNTIFS('Hitos de enfoque priorizado'!B229,"3",'Hitos de enfoque priorizado'!C229,"N/C")</f>
        <v>0</v>
      </c>
      <c r="K229" s="172">
        <f>COUNTIFS('Hitos de enfoque priorizado'!B229,"4",'Hitos de enfoque priorizado'!C229,"N/C")</f>
        <v>0</v>
      </c>
      <c r="L229" s="172">
        <f>COUNTIFS('Hitos de enfoque priorizado'!B229,"5",'Hitos de enfoque priorizado'!C229,"N/C")</f>
        <v>0</v>
      </c>
      <c r="M229" s="172">
        <f>COUNTIFS('Hitos de enfoque priorizado'!B229,"6",'Hitos de enfoque priorizado'!C229,"N/C")</f>
        <v>0</v>
      </c>
      <c r="N229" s="262">
        <f t="shared" si="10"/>
        <v>0</v>
      </c>
      <c r="O229" s="281"/>
      <c r="P229" s="75" t="str">
        <f>IF('Hitos de enfoque priorizado'!$B229=1,'Hitos de enfoque priorizado'!$F229,"")</f>
        <v/>
      </c>
      <c r="Q229" s="75" t="str">
        <f>IF('Hitos de enfoque priorizado'!$B229=2,'Hitos de enfoque priorizado'!$F229,"")</f>
        <v/>
      </c>
      <c r="R229" s="75" t="str">
        <f>IF('Hitos de enfoque priorizado'!$B229=3,'Hitos de enfoque priorizado'!$F229,"")</f>
        <v/>
      </c>
      <c r="S229" s="75" t="str">
        <f>IF('Hitos de enfoque priorizado'!$B229=4,'Hitos de enfoque priorizado'!$F229,"")</f>
        <v/>
      </c>
      <c r="T229" s="75" t="str">
        <f>IF('Hitos de enfoque priorizado'!$B229=5,'Hitos de enfoque priorizado'!$F229,"")</f>
        <v/>
      </c>
      <c r="U229" s="76">
        <f>IF('Hitos de enfoque priorizado'!$B229=6,'Hitos de enfoque priorizado'!$F229,"")</f>
        <v>0</v>
      </c>
      <c r="V229" s="77" t="str">
        <f>IF(AND('Hitos de enfoque priorizado'!C229="Sí",'Hitos de enfoque priorizado'!F229=""),"CORRECT",IF('Hitos de enfoque priorizado'!C229="No","CORRECT",IF('Hitos de enfoque priorizado'!B229=1,"ERROR 1","N/C")))</f>
        <v>N/C</v>
      </c>
      <c r="W229" s="77" t="str">
        <f>IF(AND('Hitos de enfoque priorizado'!C229="Sí",'Hitos de enfoque priorizado'!F229=""),"CORRECT",IF('Hitos de enfoque priorizado'!C229="No","CORRECT",IF('Hitos de enfoque priorizado'!B229=2,"ERROR 1","N/C")))</f>
        <v>N/C</v>
      </c>
      <c r="X229" s="77" t="str">
        <f>IF(AND('Hitos de enfoque priorizado'!C229="Sí",'Hitos de enfoque priorizado'!F229=""),"CORRECT",IF('Hitos de enfoque priorizado'!C229="No","CORRECT",IF('Hitos de enfoque priorizado'!B229=3,"ERROR 1","N/C")))</f>
        <v>N/C</v>
      </c>
      <c r="Y229" s="77" t="str">
        <f>IF(AND('Hitos de enfoque priorizado'!C229="Sí",'Hitos de enfoque priorizado'!F229=""),"CORRECT",IF('Hitos de enfoque priorizado'!C229="No","CORRECT",IF('Hitos de enfoque priorizado'!B229=4,"ERROR 1","N/C")))</f>
        <v>N/C</v>
      </c>
      <c r="Z229" s="77" t="str">
        <f>IF(AND('Hitos de enfoque priorizado'!C229="Sí",'Hitos de enfoque priorizado'!F229=""),"CORRECT",IF('Hitos de enfoque priorizado'!C229="No","CORRECT",IF('Hitos de enfoque priorizado'!B229=5,"ERROR 1","N/C")))</f>
        <v>N/C</v>
      </c>
      <c r="AA229" s="77" t="str">
        <f>IF(AND('Hitos de enfoque priorizado'!C229="Sí",'Hitos de enfoque priorizado'!F229=""),"CORRECT",IF('Hitos de enfoque priorizado'!C229="No","CORRECT",IF('Hitos de enfoque priorizado'!B229=6,"ERROR 1","N/C")))</f>
        <v>ERROR 1</v>
      </c>
      <c r="AB229" s="69" t="str">
        <f>IF(AND('Hitos de enfoque priorizado'!C229="No",'Hitos de enfoque priorizado'!F229=""),IF('Hitos de enfoque priorizado'!B229=1,"ERROR 2","N/C"),"CORRECT")</f>
        <v>CORRECT</v>
      </c>
      <c r="AC229" s="69" t="str">
        <f>IF(AND('Hitos de enfoque priorizado'!C229="No",'Hitos de enfoque priorizado'!F229=""),IF('Hitos de enfoque priorizado'!B229=2,"ERROR 2","N/C"),"CORRECT")</f>
        <v>CORRECT</v>
      </c>
      <c r="AD229" s="69" t="str">
        <f>IF(AND('Hitos de enfoque priorizado'!C229="No",'Hitos de enfoque priorizado'!F229=""),IF('Hitos de enfoque priorizado'!B229=3,"ERROR 2","N/C"),"CORRECT")</f>
        <v>CORRECT</v>
      </c>
      <c r="AE229" s="69" t="str">
        <f>IF(AND('Hitos de enfoque priorizado'!C229="No",'Hitos de enfoque priorizado'!F229=""),IF('Hitos de enfoque priorizado'!B229=4,"ERROR 2","N/C"),"CORRECT")</f>
        <v>CORRECT</v>
      </c>
      <c r="AF229" s="69" t="str">
        <f>IF(AND('Hitos de enfoque priorizado'!C229="No",'Hitos de enfoque priorizado'!F229=""),IF('Hitos de enfoque priorizado'!B229=5,"ERROR 2","N/C"),"CORRECT")</f>
        <v>CORRECT</v>
      </c>
      <c r="AG229" s="78" t="str">
        <f>IF(AND('Hitos de enfoque priorizado'!C229="No",'Hitos de enfoque priorizado'!F229=""),IF('Hitos de enfoque priorizado'!B229=6,"ERROR 2","N/C"),"CORRECT")</f>
        <v>CORRECT</v>
      </c>
    </row>
    <row r="230" spans="1:33">
      <c r="A230" s="85">
        <f>COUNTIFS('Hitos de enfoque priorizado'!B230,"1",'Hitos de enfoque priorizado'!C230,"Sí")</f>
        <v>0</v>
      </c>
      <c r="B230" s="90">
        <f>COUNTIFS('Hitos de enfoque priorizado'!B230,"2",'Hitos de enfoque priorizado'!C230,"Sí")</f>
        <v>0</v>
      </c>
      <c r="C230" s="86">
        <f>COUNTIFS('Hitos de enfoque priorizado'!B230,"3",'Hitos de enfoque priorizado'!C230,"Sí")</f>
        <v>0</v>
      </c>
      <c r="D230" s="87">
        <f>COUNTIFS('Hitos de enfoque priorizado'!B230,"4",'Hitos de enfoque priorizado'!C230,"Sí")</f>
        <v>0</v>
      </c>
      <c r="E230" s="88">
        <f>COUNTIFS('Hitos de enfoque priorizado'!B230,"5",'Hitos de enfoque priorizado'!C230,"Sí")</f>
        <v>0</v>
      </c>
      <c r="F230" s="89">
        <f>COUNTIFS('Hitos de enfoque priorizado'!B230,"6",'Hitos de enfoque priorizado'!C230,"Sí")</f>
        <v>0</v>
      </c>
      <c r="G230" s="276">
        <f t="shared" si="11"/>
        <v>0</v>
      </c>
      <c r="H230" s="172">
        <f>COUNTIFS('Hitos de enfoque priorizado'!B230,"1",'Hitos de enfoque priorizado'!C230,"N/C")</f>
        <v>0</v>
      </c>
      <c r="I230" s="172">
        <f>COUNTIFS('Hitos de enfoque priorizado'!B230,"2",'Hitos de enfoque priorizado'!C230,"N/C")</f>
        <v>0</v>
      </c>
      <c r="J230" s="172">
        <f>COUNTIFS('Hitos de enfoque priorizado'!B230,"3",'Hitos de enfoque priorizado'!C230,"N/C")</f>
        <v>0</v>
      </c>
      <c r="K230" s="172">
        <f>COUNTIFS('Hitos de enfoque priorizado'!B230,"4",'Hitos de enfoque priorizado'!C230,"N/C")</f>
        <v>0</v>
      </c>
      <c r="L230" s="172">
        <f>COUNTIFS('Hitos de enfoque priorizado'!B230,"5",'Hitos de enfoque priorizado'!C230,"N/C")</f>
        <v>0</v>
      </c>
      <c r="M230" s="172">
        <f>COUNTIFS('Hitos de enfoque priorizado'!B230,"6",'Hitos de enfoque priorizado'!C230,"N/C")</f>
        <v>0</v>
      </c>
      <c r="N230" s="262">
        <f t="shared" si="10"/>
        <v>0</v>
      </c>
      <c r="O230" s="281"/>
      <c r="P230" s="75" t="str">
        <f>IF('Hitos de enfoque priorizado'!$B230=1,'Hitos de enfoque priorizado'!$F230,"")</f>
        <v/>
      </c>
      <c r="Q230" s="75" t="str">
        <f>IF('Hitos de enfoque priorizado'!$B230=2,'Hitos de enfoque priorizado'!$F230,"")</f>
        <v/>
      </c>
      <c r="R230" s="75" t="str">
        <f>IF('Hitos de enfoque priorizado'!$B230=3,'Hitos de enfoque priorizado'!$F230,"")</f>
        <v/>
      </c>
      <c r="S230" s="75" t="str">
        <f>IF('Hitos de enfoque priorizado'!$B230=4,'Hitos de enfoque priorizado'!$F230,"")</f>
        <v/>
      </c>
      <c r="T230" s="75" t="str">
        <f>IF('Hitos de enfoque priorizado'!$B230=5,'Hitos de enfoque priorizado'!$F230,"")</f>
        <v/>
      </c>
      <c r="U230" s="76">
        <f>IF('Hitos de enfoque priorizado'!$B230=6,'Hitos de enfoque priorizado'!$F230,"")</f>
        <v>0</v>
      </c>
      <c r="V230" s="77" t="str">
        <f>IF(AND('Hitos de enfoque priorizado'!C230="Sí",'Hitos de enfoque priorizado'!F230=""),"CORRECT",IF('Hitos de enfoque priorizado'!C230="No","CORRECT",IF('Hitos de enfoque priorizado'!B230=1,"ERROR 1","N/C")))</f>
        <v>N/C</v>
      </c>
      <c r="W230" s="77" t="str">
        <f>IF(AND('Hitos de enfoque priorizado'!C230="Sí",'Hitos de enfoque priorizado'!F230=""),"CORRECT",IF('Hitos de enfoque priorizado'!C230="No","CORRECT",IF('Hitos de enfoque priorizado'!B230=2,"ERROR 1","N/C")))</f>
        <v>N/C</v>
      </c>
      <c r="X230" s="77" t="str">
        <f>IF(AND('Hitos de enfoque priorizado'!C230="Sí",'Hitos de enfoque priorizado'!F230=""),"CORRECT",IF('Hitos de enfoque priorizado'!C230="No","CORRECT",IF('Hitos de enfoque priorizado'!B230=3,"ERROR 1","N/C")))</f>
        <v>N/C</v>
      </c>
      <c r="Y230" s="77" t="str">
        <f>IF(AND('Hitos de enfoque priorizado'!C230="Sí",'Hitos de enfoque priorizado'!F230=""),"CORRECT",IF('Hitos de enfoque priorizado'!C230="No","CORRECT",IF('Hitos de enfoque priorizado'!B230=4,"ERROR 1","N/C")))</f>
        <v>N/C</v>
      </c>
      <c r="Z230" s="77" t="str">
        <f>IF(AND('Hitos de enfoque priorizado'!C230="Sí",'Hitos de enfoque priorizado'!F230=""),"CORRECT",IF('Hitos de enfoque priorizado'!C230="No","CORRECT",IF('Hitos de enfoque priorizado'!B230=5,"ERROR 1","N/C")))</f>
        <v>N/C</v>
      </c>
      <c r="AA230" s="77" t="str">
        <f>IF(AND('Hitos de enfoque priorizado'!C230="Sí",'Hitos de enfoque priorizado'!F230=""),"CORRECT",IF('Hitos de enfoque priorizado'!C230="No","CORRECT",IF('Hitos de enfoque priorizado'!B230=6,"ERROR 1","N/C")))</f>
        <v>ERROR 1</v>
      </c>
      <c r="AB230" s="69" t="str">
        <f>IF(AND('Hitos de enfoque priorizado'!C230="No",'Hitos de enfoque priorizado'!F230=""),IF('Hitos de enfoque priorizado'!B230=1,"ERROR 2","N/C"),"CORRECT")</f>
        <v>CORRECT</v>
      </c>
      <c r="AC230" s="69" t="str">
        <f>IF(AND('Hitos de enfoque priorizado'!C230="No",'Hitos de enfoque priorizado'!F230=""),IF('Hitos de enfoque priorizado'!B230=2,"ERROR 2","N/C"),"CORRECT")</f>
        <v>CORRECT</v>
      </c>
      <c r="AD230" s="69" t="str">
        <f>IF(AND('Hitos de enfoque priorizado'!C230="No",'Hitos de enfoque priorizado'!F230=""),IF('Hitos de enfoque priorizado'!B230=3,"ERROR 2","N/C"),"CORRECT")</f>
        <v>CORRECT</v>
      </c>
      <c r="AE230" s="69" t="str">
        <f>IF(AND('Hitos de enfoque priorizado'!C230="No",'Hitos de enfoque priorizado'!F230=""),IF('Hitos de enfoque priorizado'!B230=4,"ERROR 2","N/C"),"CORRECT")</f>
        <v>CORRECT</v>
      </c>
      <c r="AF230" s="69" t="str">
        <f>IF(AND('Hitos de enfoque priorizado'!C230="No",'Hitos de enfoque priorizado'!F230=""),IF('Hitos de enfoque priorizado'!B230=5,"ERROR 2","N/C"),"CORRECT")</f>
        <v>CORRECT</v>
      </c>
      <c r="AG230" s="78" t="str">
        <f>IF(AND('Hitos de enfoque priorizado'!C230="No",'Hitos de enfoque priorizado'!F230=""),IF('Hitos de enfoque priorizado'!B230=6,"ERROR 2","N/C"),"CORRECT")</f>
        <v>CORRECT</v>
      </c>
    </row>
    <row r="231" spans="1:33">
      <c r="A231" s="85">
        <f>COUNTIFS('Hitos de enfoque priorizado'!B231,"1",'Hitos de enfoque priorizado'!C231,"Sí")</f>
        <v>0</v>
      </c>
      <c r="B231" s="90">
        <f>COUNTIFS('Hitos de enfoque priorizado'!B231,"2",'Hitos de enfoque priorizado'!C231,"Sí")</f>
        <v>0</v>
      </c>
      <c r="C231" s="86">
        <f>COUNTIFS('Hitos de enfoque priorizado'!B231,"3",'Hitos de enfoque priorizado'!C231,"Sí")</f>
        <v>0</v>
      </c>
      <c r="D231" s="87">
        <f>COUNTIFS('Hitos de enfoque priorizado'!B231,"4",'Hitos de enfoque priorizado'!C231,"Sí")</f>
        <v>0</v>
      </c>
      <c r="E231" s="88">
        <f>COUNTIFS('Hitos de enfoque priorizado'!B231,"5",'Hitos de enfoque priorizado'!C231,"Sí")</f>
        <v>0</v>
      </c>
      <c r="F231" s="89">
        <f>COUNTIFS('Hitos de enfoque priorizado'!B231,"6",'Hitos de enfoque priorizado'!C231,"Sí")</f>
        <v>0</v>
      </c>
      <c r="G231" s="276">
        <f t="shared" si="11"/>
        <v>0</v>
      </c>
      <c r="H231" s="172">
        <f>COUNTIFS('Hitos de enfoque priorizado'!B231,"1",'Hitos de enfoque priorizado'!C231,"N/C")</f>
        <v>0</v>
      </c>
      <c r="I231" s="172">
        <f>COUNTIFS('Hitos de enfoque priorizado'!B231,"2",'Hitos de enfoque priorizado'!C231,"N/C")</f>
        <v>0</v>
      </c>
      <c r="J231" s="172">
        <f>COUNTIFS('Hitos de enfoque priorizado'!B231,"3",'Hitos de enfoque priorizado'!C231,"N/C")</f>
        <v>0</v>
      </c>
      <c r="K231" s="172">
        <f>COUNTIFS('Hitos de enfoque priorizado'!B231,"4",'Hitos de enfoque priorizado'!C231,"N/C")</f>
        <v>0</v>
      </c>
      <c r="L231" s="172">
        <f>COUNTIFS('Hitos de enfoque priorizado'!B231,"5",'Hitos de enfoque priorizado'!C231,"N/C")</f>
        <v>0</v>
      </c>
      <c r="M231" s="172">
        <f>COUNTIFS('Hitos de enfoque priorizado'!B231,"6",'Hitos de enfoque priorizado'!C231,"N/C")</f>
        <v>0</v>
      </c>
      <c r="N231" s="262">
        <f t="shared" si="10"/>
        <v>0</v>
      </c>
      <c r="O231" s="281"/>
      <c r="P231" s="75" t="str">
        <f>IF('Hitos de enfoque priorizado'!$B231=1,'Hitos de enfoque priorizado'!$F231,"")</f>
        <v/>
      </c>
      <c r="Q231" s="75" t="str">
        <f>IF('Hitos de enfoque priorizado'!$B231=2,'Hitos de enfoque priorizado'!$F231,"")</f>
        <v/>
      </c>
      <c r="R231" s="75" t="str">
        <f>IF('Hitos de enfoque priorizado'!$B231=3,'Hitos de enfoque priorizado'!$F231,"")</f>
        <v/>
      </c>
      <c r="S231" s="75" t="str">
        <f>IF('Hitos de enfoque priorizado'!$B231=4,'Hitos de enfoque priorizado'!$F231,"")</f>
        <v/>
      </c>
      <c r="T231" s="75" t="str">
        <f>IF('Hitos de enfoque priorizado'!$B231=5,'Hitos de enfoque priorizado'!$F231,"")</f>
        <v/>
      </c>
      <c r="U231" s="76">
        <f>IF('Hitos de enfoque priorizado'!$B231=6,'Hitos de enfoque priorizado'!$F231,"")</f>
        <v>0</v>
      </c>
      <c r="V231" s="77" t="str">
        <f>IF(AND('Hitos de enfoque priorizado'!C231="Sí",'Hitos de enfoque priorizado'!F231=""),"CORRECT",IF('Hitos de enfoque priorizado'!C231="No","CORRECT",IF('Hitos de enfoque priorizado'!B231=1,"ERROR 1","N/C")))</f>
        <v>N/C</v>
      </c>
      <c r="W231" s="77" t="str">
        <f>IF(AND('Hitos de enfoque priorizado'!C231="Sí",'Hitos de enfoque priorizado'!F231=""),"CORRECT",IF('Hitos de enfoque priorizado'!C231="No","CORRECT",IF('Hitos de enfoque priorizado'!B231=2,"ERROR 1","N/C")))</f>
        <v>N/C</v>
      </c>
      <c r="X231" s="77" t="str">
        <f>IF(AND('Hitos de enfoque priorizado'!C231="Sí",'Hitos de enfoque priorizado'!F231=""),"CORRECT",IF('Hitos de enfoque priorizado'!C231="No","CORRECT",IF('Hitos de enfoque priorizado'!B231=3,"ERROR 1","N/C")))</f>
        <v>N/C</v>
      </c>
      <c r="Y231" s="77" t="str">
        <f>IF(AND('Hitos de enfoque priorizado'!C231="Sí",'Hitos de enfoque priorizado'!F231=""),"CORRECT",IF('Hitos de enfoque priorizado'!C231="No","CORRECT",IF('Hitos de enfoque priorizado'!B231=4,"ERROR 1","N/C")))</f>
        <v>N/C</v>
      </c>
      <c r="Z231" s="77" t="str">
        <f>IF(AND('Hitos de enfoque priorizado'!C231="Sí",'Hitos de enfoque priorizado'!F231=""),"CORRECT",IF('Hitos de enfoque priorizado'!C231="No","CORRECT",IF('Hitos de enfoque priorizado'!B231=5,"ERROR 1","N/C")))</f>
        <v>N/C</v>
      </c>
      <c r="AA231" s="77" t="str">
        <f>IF(AND('Hitos de enfoque priorizado'!C231="Sí",'Hitos de enfoque priorizado'!F231=""),"CORRECT",IF('Hitos de enfoque priorizado'!C231="No","CORRECT",IF('Hitos de enfoque priorizado'!B231=6,"ERROR 1","N/C")))</f>
        <v>ERROR 1</v>
      </c>
      <c r="AB231" s="69" t="str">
        <f>IF(AND('Hitos de enfoque priorizado'!C231="No",'Hitos de enfoque priorizado'!F231=""),IF('Hitos de enfoque priorizado'!B231=1,"ERROR 2","N/C"),"CORRECT")</f>
        <v>CORRECT</v>
      </c>
      <c r="AC231" s="69" t="str">
        <f>IF(AND('Hitos de enfoque priorizado'!C231="No",'Hitos de enfoque priorizado'!F231=""),IF('Hitos de enfoque priorizado'!B231=2,"ERROR 2","N/C"),"CORRECT")</f>
        <v>CORRECT</v>
      </c>
      <c r="AD231" s="69" t="str">
        <f>IF(AND('Hitos de enfoque priorizado'!C231="No",'Hitos de enfoque priorizado'!F231=""),IF('Hitos de enfoque priorizado'!B231=3,"ERROR 2","N/C"),"CORRECT")</f>
        <v>CORRECT</v>
      </c>
      <c r="AE231" s="69" t="str">
        <f>IF(AND('Hitos de enfoque priorizado'!C231="No",'Hitos de enfoque priorizado'!F231=""),IF('Hitos de enfoque priorizado'!B231=4,"ERROR 2","N/C"),"CORRECT")</f>
        <v>CORRECT</v>
      </c>
      <c r="AF231" s="69" t="str">
        <f>IF(AND('Hitos de enfoque priorizado'!C231="No",'Hitos de enfoque priorizado'!F231=""),IF('Hitos de enfoque priorizado'!B231=5,"ERROR 2","N/C"),"CORRECT")</f>
        <v>CORRECT</v>
      </c>
      <c r="AG231" s="78" t="str">
        <f>IF(AND('Hitos de enfoque priorizado'!C231="No",'Hitos de enfoque priorizado'!F231=""),IF('Hitos de enfoque priorizado'!B231=6,"ERROR 2","N/C"),"CORRECT")</f>
        <v>CORRECT</v>
      </c>
    </row>
    <row r="232" spans="1:33">
      <c r="A232" s="85">
        <f>COUNTIFS('Hitos de enfoque priorizado'!B232,"1",'Hitos de enfoque priorizado'!C232,"Sí")</f>
        <v>0</v>
      </c>
      <c r="B232" s="90">
        <f>COUNTIFS('Hitos de enfoque priorizado'!B232,"2",'Hitos de enfoque priorizado'!C232,"Sí")</f>
        <v>0</v>
      </c>
      <c r="C232" s="86">
        <f>COUNTIFS('Hitos de enfoque priorizado'!B232,"3",'Hitos de enfoque priorizado'!C232,"Sí")</f>
        <v>0</v>
      </c>
      <c r="D232" s="87">
        <f>COUNTIFS('Hitos de enfoque priorizado'!B232,"4",'Hitos de enfoque priorizado'!C232,"Sí")</f>
        <v>0</v>
      </c>
      <c r="E232" s="88">
        <f>COUNTIFS('Hitos de enfoque priorizado'!B232,"5",'Hitos de enfoque priorizado'!C232,"Sí")</f>
        <v>0</v>
      </c>
      <c r="F232" s="89">
        <f>COUNTIFS('Hitos de enfoque priorizado'!B232,"6",'Hitos de enfoque priorizado'!C232,"Sí")</f>
        <v>0</v>
      </c>
      <c r="G232" s="276">
        <f t="shared" si="11"/>
        <v>0</v>
      </c>
      <c r="H232" s="172">
        <f>COUNTIFS('Hitos de enfoque priorizado'!B232,"1",'Hitos de enfoque priorizado'!C232,"N/C")</f>
        <v>0</v>
      </c>
      <c r="I232" s="172">
        <f>COUNTIFS('Hitos de enfoque priorizado'!B232,"2",'Hitos de enfoque priorizado'!C232,"N/C")</f>
        <v>0</v>
      </c>
      <c r="J232" s="172">
        <f>COUNTIFS('Hitos de enfoque priorizado'!B232,"3",'Hitos de enfoque priorizado'!C232,"N/C")</f>
        <v>0</v>
      </c>
      <c r="K232" s="172">
        <f>COUNTIFS('Hitos de enfoque priorizado'!B232,"4",'Hitos de enfoque priorizado'!C232,"N/C")</f>
        <v>0</v>
      </c>
      <c r="L232" s="172">
        <f>COUNTIFS('Hitos de enfoque priorizado'!B232,"5",'Hitos de enfoque priorizado'!C232,"N/C")</f>
        <v>0</v>
      </c>
      <c r="M232" s="172">
        <f>COUNTIFS('Hitos de enfoque priorizado'!B232,"6",'Hitos de enfoque priorizado'!C232,"N/C")</f>
        <v>0</v>
      </c>
      <c r="N232" s="262">
        <f t="shared" si="10"/>
        <v>0</v>
      </c>
      <c r="O232" s="281"/>
      <c r="P232" s="75" t="str">
        <f>IF('Hitos de enfoque priorizado'!$B232=1,'Hitos de enfoque priorizado'!$F232,"")</f>
        <v/>
      </c>
      <c r="Q232" s="75" t="str">
        <f>IF('Hitos de enfoque priorizado'!$B232=2,'Hitos de enfoque priorizado'!$F232,"")</f>
        <v/>
      </c>
      <c r="R232" s="75" t="str">
        <f>IF('Hitos de enfoque priorizado'!$B232=3,'Hitos de enfoque priorizado'!$F232,"")</f>
        <v/>
      </c>
      <c r="S232" s="75" t="str">
        <f>IF('Hitos de enfoque priorizado'!$B232=4,'Hitos de enfoque priorizado'!$F232,"")</f>
        <v/>
      </c>
      <c r="T232" s="75" t="str">
        <f>IF('Hitos de enfoque priorizado'!$B232=5,'Hitos de enfoque priorizado'!$F232,"")</f>
        <v/>
      </c>
      <c r="U232" s="76">
        <f>IF('Hitos de enfoque priorizado'!$B232=6,'Hitos de enfoque priorizado'!$F232,"")</f>
        <v>0</v>
      </c>
      <c r="V232" s="77" t="str">
        <f>IF(AND('Hitos de enfoque priorizado'!C232="Sí",'Hitos de enfoque priorizado'!F232=""),"CORRECT",IF('Hitos de enfoque priorizado'!C232="No","CORRECT",IF('Hitos de enfoque priorizado'!B232=1,"ERROR 1","N/C")))</f>
        <v>N/C</v>
      </c>
      <c r="W232" s="77" t="str">
        <f>IF(AND('Hitos de enfoque priorizado'!C232="Sí",'Hitos de enfoque priorizado'!F232=""),"CORRECT",IF('Hitos de enfoque priorizado'!C232="No","CORRECT",IF('Hitos de enfoque priorizado'!B232=2,"ERROR 1","N/C")))</f>
        <v>N/C</v>
      </c>
      <c r="X232" s="77" t="str">
        <f>IF(AND('Hitos de enfoque priorizado'!C232="Sí",'Hitos de enfoque priorizado'!F232=""),"CORRECT",IF('Hitos de enfoque priorizado'!C232="No","CORRECT",IF('Hitos de enfoque priorizado'!B232=3,"ERROR 1","N/C")))</f>
        <v>N/C</v>
      </c>
      <c r="Y232" s="77" t="str">
        <f>IF(AND('Hitos de enfoque priorizado'!C232="Sí",'Hitos de enfoque priorizado'!F232=""),"CORRECT",IF('Hitos de enfoque priorizado'!C232="No","CORRECT",IF('Hitos de enfoque priorizado'!B232=4,"ERROR 1","N/C")))</f>
        <v>N/C</v>
      </c>
      <c r="Z232" s="77" t="str">
        <f>IF(AND('Hitos de enfoque priorizado'!C232="Sí",'Hitos de enfoque priorizado'!F232=""),"CORRECT",IF('Hitos de enfoque priorizado'!C232="No","CORRECT",IF('Hitos de enfoque priorizado'!B232=5,"ERROR 1","N/C")))</f>
        <v>N/C</v>
      </c>
      <c r="AA232" s="77" t="str">
        <f>IF(AND('Hitos de enfoque priorizado'!C232="Sí",'Hitos de enfoque priorizado'!F232=""),"CORRECT",IF('Hitos de enfoque priorizado'!C232="No","CORRECT",IF('Hitos de enfoque priorizado'!B232=6,"ERROR 1","N/C")))</f>
        <v>ERROR 1</v>
      </c>
      <c r="AB232" s="69" t="str">
        <f>IF(AND('Hitos de enfoque priorizado'!C232="No",'Hitos de enfoque priorizado'!F232=""),IF('Hitos de enfoque priorizado'!B232=1,"ERROR 2","N/C"),"CORRECT")</f>
        <v>CORRECT</v>
      </c>
      <c r="AC232" s="69" t="str">
        <f>IF(AND('Hitos de enfoque priorizado'!C232="No",'Hitos de enfoque priorizado'!F232=""),IF('Hitos de enfoque priorizado'!B232=2,"ERROR 2","N/C"),"CORRECT")</f>
        <v>CORRECT</v>
      </c>
      <c r="AD232" s="69" t="str">
        <f>IF(AND('Hitos de enfoque priorizado'!C232="No",'Hitos de enfoque priorizado'!F232=""),IF('Hitos de enfoque priorizado'!B232=3,"ERROR 2","N/C"),"CORRECT")</f>
        <v>CORRECT</v>
      </c>
      <c r="AE232" s="69" t="str">
        <f>IF(AND('Hitos de enfoque priorizado'!C232="No",'Hitos de enfoque priorizado'!F232=""),IF('Hitos de enfoque priorizado'!B232=4,"ERROR 2","N/C"),"CORRECT")</f>
        <v>CORRECT</v>
      </c>
      <c r="AF232" s="69" t="str">
        <f>IF(AND('Hitos de enfoque priorizado'!C232="No",'Hitos de enfoque priorizado'!F232=""),IF('Hitos de enfoque priorizado'!B232=5,"ERROR 2","N/C"),"CORRECT")</f>
        <v>CORRECT</v>
      </c>
      <c r="AG232" s="78" t="str">
        <f>IF(AND('Hitos de enfoque priorizado'!C232="No",'Hitos de enfoque priorizado'!F232=""),IF('Hitos de enfoque priorizado'!B232=6,"ERROR 2","N/C"),"CORRECT")</f>
        <v>CORRECT</v>
      </c>
    </row>
    <row r="233" spans="1:33">
      <c r="A233" s="85">
        <f>COUNTIFS('Hitos de enfoque priorizado'!B233,"1",'Hitos de enfoque priorizado'!C233,"Sí")</f>
        <v>0</v>
      </c>
      <c r="B233" s="90">
        <f>COUNTIFS('Hitos de enfoque priorizado'!B233,"2",'Hitos de enfoque priorizado'!C233,"Sí")</f>
        <v>0</v>
      </c>
      <c r="C233" s="86">
        <f>COUNTIFS('Hitos de enfoque priorizado'!B233,"3",'Hitos de enfoque priorizado'!C233,"Sí")</f>
        <v>0</v>
      </c>
      <c r="D233" s="87">
        <f>COUNTIFS('Hitos de enfoque priorizado'!B233,"4",'Hitos de enfoque priorizado'!C233,"Sí")</f>
        <v>0</v>
      </c>
      <c r="E233" s="88">
        <f>COUNTIFS('Hitos de enfoque priorizado'!B233,"5",'Hitos de enfoque priorizado'!C233,"Sí")</f>
        <v>0</v>
      </c>
      <c r="F233" s="89">
        <f>COUNTIFS('Hitos de enfoque priorizado'!B233,"6",'Hitos de enfoque priorizado'!C233,"Sí")</f>
        <v>0</v>
      </c>
      <c r="G233" s="276">
        <f t="shared" si="11"/>
        <v>0</v>
      </c>
      <c r="H233" s="172">
        <f>COUNTIFS('Hitos de enfoque priorizado'!B233,"1",'Hitos de enfoque priorizado'!C233,"N/C")</f>
        <v>0</v>
      </c>
      <c r="I233" s="172">
        <f>COUNTIFS('Hitos de enfoque priorizado'!B233,"2",'Hitos de enfoque priorizado'!C233,"N/C")</f>
        <v>0</v>
      </c>
      <c r="J233" s="172">
        <f>COUNTIFS('Hitos de enfoque priorizado'!B233,"3",'Hitos de enfoque priorizado'!C233,"N/C")</f>
        <v>0</v>
      </c>
      <c r="K233" s="172">
        <f>COUNTIFS('Hitos de enfoque priorizado'!B233,"4",'Hitos de enfoque priorizado'!C233,"N/C")</f>
        <v>0</v>
      </c>
      <c r="L233" s="172">
        <f>COUNTIFS('Hitos de enfoque priorizado'!B233,"5",'Hitos de enfoque priorizado'!C233,"N/C")</f>
        <v>0</v>
      </c>
      <c r="M233" s="172">
        <f>COUNTIFS('Hitos de enfoque priorizado'!B233,"6",'Hitos de enfoque priorizado'!C233,"N/C")</f>
        <v>0</v>
      </c>
      <c r="N233" s="262">
        <f t="shared" si="10"/>
        <v>0</v>
      </c>
      <c r="O233" s="281"/>
      <c r="P233" s="75" t="str">
        <f>IF('Hitos de enfoque priorizado'!$B233=1,'Hitos de enfoque priorizado'!$F233,"")</f>
        <v/>
      </c>
      <c r="Q233" s="75" t="str">
        <f>IF('Hitos de enfoque priorizado'!$B233=2,'Hitos de enfoque priorizado'!$F233,"")</f>
        <v/>
      </c>
      <c r="R233" s="75" t="str">
        <f>IF('Hitos de enfoque priorizado'!$B233=3,'Hitos de enfoque priorizado'!$F233,"")</f>
        <v/>
      </c>
      <c r="S233" s="75" t="str">
        <f>IF('Hitos de enfoque priorizado'!$B233=4,'Hitos de enfoque priorizado'!$F233,"")</f>
        <v/>
      </c>
      <c r="T233" s="75" t="str">
        <f>IF('Hitos de enfoque priorizado'!$B233=5,'Hitos de enfoque priorizado'!$F233,"")</f>
        <v/>
      </c>
      <c r="U233" s="76">
        <f>IF('Hitos de enfoque priorizado'!$B233=6,'Hitos de enfoque priorizado'!$F233,"")</f>
        <v>0</v>
      </c>
      <c r="V233" s="77" t="str">
        <f>IF(AND('Hitos de enfoque priorizado'!C233="Sí",'Hitos de enfoque priorizado'!F233=""),"CORRECT",IF('Hitos de enfoque priorizado'!C233="No","CORRECT",IF('Hitos de enfoque priorizado'!B233=1,"ERROR 1","N/C")))</f>
        <v>N/C</v>
      </c>
      <c r="W233" s="77" t="str">
        <f>IF(AND('Hitos de enfoque priorizado'!C233="Sí",'Hitos de enfoque priorizado'!F233=""),"CORRECT",IF('Hitos de enfoque priorizado'!C233="No","CORRECT",IF('Hitos de enfoque priorizado'!B233=2,"ERROR 1","N/C")))</f>
        <v>N/C</v>
      </c>
      <c r="X233" s="77" t="str">
        <f>IF(AND('Hitos de enfoque priorizado'!C233="Sí",'Hitos de enfoque priorizado'!F233=""),"CORRECT",IF('Hitos de enfoque priorizado'!C233="No","CORRECT",IF('Hitos de enfoque priorizado'!B233=3,"ERROR 1","N/C")))</f>
        <v>N/C</v>
      </c>
      <c r="Y233" s="77" t="str">
        <f>IF(AND('Hitos de enfoque priorizado'!C233="Sí",'Hitos de enfoque priorizado'!F233=""),"CORRECT",IF('Hitos de enfoque priorizado'!C233="No","CORRECT",IF('Hitos de enfoque priorizado'!B233=4,"ERROR 1","N/C")))</f>
        <v>N/C</v>
      </c>
      <c r="Z233" s="77" t="str">
        <f>IF(AND('Hitos de enfoque priorizado'!C233="Sí",'Hitos de enfoque priorizado'!F233=""),"CORRECT",IF('Hitos de enfoque priorizado'!C233="No","CORRECT",IF('Hitos de enfoque priorizado'!B233=5,"ERROR 1","N/C")))</f>
        <v>N/C</v>
      </c>
      <c r="AA233" s="77" t="str">
        <f>IF(AND('Hitos de enfoque priorizado'!C233="Sí",'Hitos de enfoque priorizado'!F233=""),"CORRECT",IF('Hitos de enfoque priorizado'!C233="No","CORRECT",IF('Hitos de enfoque priorizado'!B233=6,"ERROR 1","N/C")))</f>
        <v>ERROR 1</v>
      </c>
      <c r="AB233" s="69" t="str">
        <f>IF(AND('Hitos de enfoque priorizado'!C233="No",'Hitos de enfoque priorizado'!F233=""),IF('Hitos de enfoque priorizado'!B233=1,"ERROR 2","N/C"),"CORRECT")</f>
        <v>CORRECT</v>
      </c>
      <c r="AC233" s="69" t="str">
        <f>IF(AND('Hitos de enfoque priorizado'!C233="No",'Hitos de enfoque priorizado'!F233=""),IF('Hitos de enfoque priorizado'!B233=2,"ERROR 2","N/C"),"CORRECT")</f>
        <v>CORRECT</v>
      </c>
      <c r="AD233" s="69" t="str">
        <f>IF(AND('Hitos de enfoque priorizado'!C233="No",'Hitos de enfoque priorizado'!F233=""),IF('Hitos de enfoque priorizado'!B233=3,"ERROR 2","N/C"),"CORRECT")</f>
        <v>CORRECT</v>
      </c>
      <c r="AE233" s="69" t="str">
        <f>IF(AND('Hitos de enfoque priorizado'!C233="No",'Hitos de enfoque priorizado'!F233=""),IF('Hitos de enfoque priorizado'!B233=4,"ERROR 2","N/C"),"CORRECT")</f>
        <v>CORRECT</v>
      </c>
      <c r="AF233" s="69" t="str">
        <f>IF(AND('Hitos de enfoque priorizado'!C233="No",'Hitos de enfoque priorizado'!F233=""),IF('Hitos de enfoque priorizado'!B233=5,"ERROR 2","N/C"),"CORRECT")</f>
        <v>CORRECT</v>
      </c>
      <c r="AG233" s="78" t="str">
        <f>IF(AND('Hitos de enfoque priorizado'!C233="No",'Hitos de enfoque priorizado'!F233=""),IF('Hitos de enfoque priorizado'!B233=6,"ERROR 2","N/C"),"CORRECT")</f>
        <v>CORRECT</v>
      </c>
    </row>
    <row r="234" spans="1:33">
      <c r="A234" s="85">
        <f>COUNTIFS('Hitos de enfoque priorizado'!B234,"1",'Hitos de enfoque priorizado'!C234,"Sí")</f>
        <v>0</v>
      </c>
      <c r="B234" s="90">
        <f>COUNTIFS('Hitos de enfoque priorizado'!B234,"2",'Hitos de enfoque priorizado'!C234,"Sí")</f>
        <v>0</v>
      </c>
      <c r="C234" s="86">
        <f>COUNTIFS('Hitos de enfoque priorizado'!B234,"3",'Hitos de enfoque priorizado'!C234,"Sí")</f>
        <v>0</v>
      </c>
      <c r="D234" s="87">
        <f>COUNTIFS('Hitos de enfoque priorizado'!B234,"4",'Hitos de enfoque priorizado'!C234,"Sí")</f>
        <v>0</v>
      </c>
      <c r="E234" s="88">
        <f>COUNTIFS('Hitos de enfoque priorizado'!B234,"5",'Hitos de enfoque priorizado'!C234,"Sí")</f>
        <v>0</v>
      </c>
      <c r="F234" s="89">
        <f>COUNTIFS('Hitos de enfoque priorizado'!B234,"6",'Hitos de enfoque priorizado'!C234,"Sí")</f>
        <v>0</v>
      </c>
      <c r="G234" s="276">
        <f t="shared" si="11"/>
        <v>0</v>
      </c>
      <c r="H234" s="172">
        <f>COUNTIFS('Hitos de enfoque priorizado'!B234,"1",'Hitos de enfoque priorizado'!C234,"N/C")</f>
        <v>0</v>
      </c>
      <c r="I234" s="172">
        <f>COUNTIFS('Hitos de enfoque priorizado'!B234,"2",'Hitos de enfoque priorizado'!C234,"N/C")</f>
        <v>0</v>
      </c>
      <c r="J234" s="172">
        <f>COUNTIFS('Hitos de enfoque priorizado'!B234,"3",'Hitos de enfoque priorizado'!C234,"N/C")</f>
        <v>0</v>
      </c>
      <c r="K234" s="172">
        <f>COUNTIFS('Hitos de enfoque priorizado'!B234,"4",'Hitos de enfoque priorizado'!C234,"N/C")</f>
        <v>0</v>
      </c>
      <c r="L234" s="172">
        <f>COUNTIFS('Hitos de enfoque priorizado'!B234,"5",'Hitos de enfoque priorizado'!C234,"N/C")</f>
        <v>0</v>
      </c>
      <c r="M234" s="172">
        <f>COUNTIFS('Hitos de enfoque priorizado'!B234,"6",'Hitos de enfoque priorizado'!C234,"N/C")</f>
        <v>0</v>
      </c>
      <c r="N234" s="262">
        <f t="shared" si="10"/>
        <v>0</v>
      </c>
      <c r="O234" s="281"/>
      <c r="P234" s="75" t="str">
        <f>IF('Hitos de enfoque priorizado'!$B234=1,'Hitos de enfoque priorizado'!$F234,"")</f>
        <v/>
      </c>
      <c r="Q234" s="75" t="str">
        <f>IF('Hitos de enfoque priorizado'!$B234=2,'Hitos de enfoque priorizado'!$F234,"")</f>
        <v/>
      </c>
      <c r="R234" s="75" t="str">
        <f>IF('Hitos de enfoque priorizado'!$B234=3,'Hitos de enfoque priorizado'!$F234,"")</f>
        <v/>
      </c>
      <c r="S234" s="75" t="str">
        <f>IF('Hitos de enfoque priorizado'!$B234=4,'Hitos de enfoque priorizado'!$F234,"")</f>
        <v/>
      </c>
      <c r="T234" s="75" t="str">
        <f>IF('Hitos de enfoque priorizado'!$B234=5,'Hitos de enfoque priorizado'!$F234,"")</f>
        <v/>
      </c>
      <c r="U234" s="76">
        <f>IF('Hitos de enfoque priorizado'!$B234=6,'Hitos de enfoque priorizado'!$F234,"")</f>
        <v>0</v>
      </c>
      <c r="V234" s="77" t="str">
        <f>IF(AND('Hitos de enfoque priorizado'!C234="Sí",'Hitos de enfoque priorizado'!F234=""),"CORRECT",IF('Hitos de enfoque priorizado'!C234="No","CORRECT",IF('Hitos de enfoque priorizado'!B234=1,"ERROR 1","N/C")))</f>
        <v>N/C</v>
      </c>
      <c r="W234" s="77" t="str">
        <f>IF(AND('Hitos de enfoque priorizado'!C234="Sí",'Hitos de enfoque priorizado'!F234=""),"CORRECT",IF('Hitos de enfoque priorizado'!C234="No","CORRECT",IF('Hitos de enfoque priorizado'!B234=2,"ERROR 1","N/C")))</f>
        <v>N/C</v>
      </c>
      <c r="X234" s="77" t="str">
        <f>IF(AND('Hitos de enfoque priorizado'!C234="Sí",'Hitos de enfoque priorizado'!F234=""),"CORRECT",IF('Hitos de enfoque priorizado'!C234="No","CORRECT",IF('Hitos de enfoque priorizado'!B234=3,"ERROR 1","N/C")))</f>
        <v>N/C</v>
      </c>
      <c r="Y234" s="77" t="str">
        <f>IF(AND('Hitos de enfoque priorizado'!C234="Sí",'Hitos de enfoque priorizado'!F234=""),"CORRECT",IF('Hitos de enfoque priorizado'!C234="No","CORRECT",IF('Hitos de enfoque priorizado'!B234=4,"ERROR 1","N/C")))</f>
        <v>N/C</v>
      </c>
      <c r="Z234" s="77" t="str">
        <f>IF(AND('Hitos de enfoque priorizado'!C234="Sí",'Hitos de enfoque priorizado'!F234=""),"CORRECT",IF('Hitos de enfoque priorizado'!C234="No","CORRECT",IF('Hitos de enfoque priorizado'!B234=5,"ERROR 1","N/C")))</f>
        <v>N/C</v>
      </c>
      <c r="AA234" s="77" t="str">
        <f>IF(AND('Hitos de enfoque priorizado'!C234="Sí",'Hitos de enfoque priorizado'!F234=""),"CORRECT",IF('Hitos de enfoque priorizado'!C234="No","CORRECT",IF('Hitos de enfoque priorizado'!B234=6,"ERROR 1","N/C")))</f>
        <v>ERROR 1</v>
      </c>
      <c r="AB234" s="69" t="str">
        <f>IF(AND('Hitos de enfoque priorizado'!C234="No",'Hitos de enfoque priorizado'!F234=""),IF('Hitos de enfoque priorizado'!B234=1,"ERROR 2","N/C"),"CORRECT")</f>
        <v>CORRECT</v>
      </c>
      <c r="AC234" s="69" t="str">
        <f>IF(AND('Hitos de enfoque priorizado'!C234="No",'Hitos de enfoque priorizado'!F234=""),IF('Hitos de enfoque priorizado'!B234=2,"ERROR 2","N/C"),"CORRECT")</f>
        <v>CORRECT</v>
      </c>
      <c r="AD234" s="69" t="str">
        <f>IF(AND('Hitos de enfoque priorizado'!C234="No",'Hitos de enfoque priorizado'!F234=""),IF('Hitos de enfoque priorizado'!B234=3,"ERROR 2","N/C"),"CORRECT")</f>
        <v>CORRECT</v>
      </c>
      <c r="AE234" s="69" t="str">
        <f>IF(AND('Hitos de enfoque priorizado'!C234="No",'Hitos de enfoque priorizado'!F234=""),IF('Hitos de enfoque priorizado'!B234=4,"ERROR 2","N/C"),"CORRECT")</f>
        <v>CORRECT</v>
      </c>
      <c r="AF234" s="69" t="str">
        <f>IF(AND('Hitos de enfoque priorizado'!C234="No",'Hitos de enfoque priorizado'!F234=""),IF('Hitos de enfoque priorizado'!B234=5,"ERROR 2","N/C"),"CORRECT")</f>
        <v>CORRECT</v>
      </c>
      <c r="AG234" s="78" t="str">
        <f>IF(AND('Hitos de enfoque priorizado'!C234="No",'Hitos de enfoque priorizado'!F234=""),IF('Hitos de enfoque priorizado'!B234=6,"ERROR 2","N/C"),"CORRECT")</f>
        <v>CORRECT</v>
      </c>
    </row>
    <row r="235" spans="1:33">
      <c r="A235" s="85">
        <f>COUNTIFS('Hitos de enfoque priorizado'!B235,"1",'Hitos de enfoque priorizado'!C235,"Sí")</f>
        <v>0</v>
      </c>
      <c r="B235" s="90">
        <f>COUNTIFS('Hitos de enfoque priorizado'!B235,"2",'Hitos de enfoque priorizado'!C235,"Sí")</f>
        <v>0</v>
      </c>
      <c r="C235" s="86">
        <f>COUNTIFS('Hitos de enfoque priorizado'!B235,"3",'Hitos de enfoque priorizado'!C235,"Sí")</f>
        <v>0</v>
      </c>
      <c r="D235" s="87">
        <f>COUNTIFS('Hitos de enfoque priorizado'!B235,"4",'Hitos de enfoque priorizado'!C235,"Sí")</f>
        <v>0</v>
      </c>
      <c r="E235" s="88">
        <f>COUNTIFS('Hitos de enfoque priorizado'!B235,"5",'Hitos de enfoque priorizado'!C235,"Sí")</f>
        <v>0</v>
      </c>
      <c r="F235" s="89">
        <f>COUNTIFS('Hitos de enfoque priorizado'!B235,"6",'Hitos de enfoque priorizado'!C235,"Sí")</f>
        <v>0</v>
      </c>
      <c r="G235" s="276">
        <f t="shared" si="11"/>
        <v>0</v>
      </c>
      <c r="H235" s="172">
        <f>COUNTIFS('Hitos de enfoque priorizado'!B235,"1",'Hitos de enfoque priorizado'!C235,"N/C")</f>
        <v>0</v>
      </c>
      <c r="I235" s="172">
        <f>COUNTIFS('Hitos de enfoque priorizado'!B235,"2",'Hitos de enfoque priorizado'!C235,"N/C")</f>
        <v>0</v>
      </c>
      <c r="J235" s="172">
        <f>COUNTIFS('Hitos de enfoque priorizado'!B235,"3",'Hitos de enfoque priorizado'!C235,"N/C")</f>
        <v>0</v>
      </c>
      <c r="K235" s="172">
        <f>COUNTIFS('Hitos de enfoque priorizado'!B235,"4",'Hitos de enfoque priorizado'!C235,"N/C")</f>
        <v>0</v>
      </c>
      <c r="L235" s="172">
        <f>COUNTIFS('Hitos de enfoque priorizado'!B235,"5",'Hitos de enfoque priorizado'!C235,"N/C")</f>
        <v>0</v>
      </c>
      <c r="M235" s="172">
        <f>COUNTIFS('Hitos de enfoque priorizado'!B235,"6",'Hitos de enfoque priorizado'!C235,"N/C")</f>
        <v>0</v>
      </c>
      <c r="N235" s="262">
        <f t="shared" si="10"/>
        <v>0</v>
      </c>
      <c r="O235" s="281"/>
      <c r="P235" s="75" t="str">
        <f>IF('Hitos de enfoque priorizado'!$B235=1,'Hitos de enfoque priorizado'!$F235,"")</f>
        <v/>
      </c>
      <c r="Q235" s="75" t="str">
        <f>IF('Hitos de enfoque priorizado'!$B235=2,'Hitos de enfoque priorizado'!$F235,"")</f>
        <v/>
      </c>
      <c r="R235" s="75" t="str">
        <f>IF('Hitos de enfoque priorizado'!$B235=3,'Hitos de enfoque priorizado'!$F235,"")</f>
        <v/>
      </c>
      <c r="S235" s="75" t="str">
        <f>IF('Hitos de enfoque priorizado'!$B235=4,'Hitos de enfoque priorizado'!$F235,"")</f>
        <v/>
      </c>
      <c r="T235" s="75" t="str">
        <f>IF('Hitos de enfoque priorizado'!$B235=5,'Hitos de enfoque priorizado'!$F235,"")</f>
        <v/>
      </c>
      <c r="U235" s="76">
        <f>IF('Hitos de enfoque priorizado'!$B235=6,'Hitos de enfoque priorizado'!$F235,"")</f>
        <v>0</v>
      </c>
      <c r="V235" s="77" t="str">
        <f>IF(AND('Hitos de enfoque priorizado'!C235="Sí",'Hitos de enfoque priorizado'!F235=""),"CORRECT",IF('Hitos de enfoque priorizado'!C235="No","CORRECT",IF('Hitos de enfoque priorizado'!B235=1,"ERROR 1","N/C")))</f>
        <v>N/C</v>
      </c>
      <c r="W235" s="77" t="str">
        <f>IF(AND('Hitos de enfoque priorizado'!C235="Sí",'Hitos de enfoque priorizado'!F235=""),"CORRECT",IF('Hitos de enfoque priorizado'!C235="No","CORRECT",IF('Hitos de enfoque priorizado'!B235=2,"ERROR 1","N/C")))</f>
        <v>N/C</v>
      </c>
      <c r="X235" s="77" t="str">
        <f>IF(AND('Hitos de enfoque priorizado'!C235="Sí",'Hitos de enfoque priorizado'!F235=""),"CORRECT",IF('Hitos de enfoque priorizado'!C235="No","CORRECT",IF('Hitos de enfoque priorizado'!B235=3,"ERROR 1","N/C")))</f>
        <v>N/C</v>
      </c>
      <c r="Y235" s="77" t="str">
        <f>IF(AND('Hitos de enfoque priorizado'!C235="Sí",'Hitos de enfoque priorizado'!F235=""),"CORRECT",IF('Hitos de enfoque priorizado'!C235="No","CORRECT",IF('Hitos de enfoque priorizado'!B235=4,"ERROR 1","N/C")))</f>
        <v>N/C</v>
      </c>
      <c r="Z235" s="77" t="str">
        <f>IF(AND('Hitos de enfoque priorizado'!C235="Sí",'Hitos de enfoque priorizado'!F235=""),"CORRECT",IF('Hitos de enfoque priorizado'!C235="No","CORRECT",IF('Hitos de enfoque priorizado'!B235=5,"ERROR 1","N/C")))</f>
        <v>N/C</v>
      </c>
      <c r="AA235" s="77" t="str">
        <f>IF(AND('Hitos de enfoque priorizado'!C235="Sí",'Hitos de enfoque priorizado'!F235=""),"CORRECT",IF('Hitos de enfoque priorizado'!C235="No","CORRECT",IF('Hitos de enfoque priorizado'!B235=6,"ERROR 1","N/C")))</f>
        <v>ERROR 1</v>
      </c>
      <c r="AB235" s="69" t="str">
        <f>IF(AND('Hitos de enfoque priorizado'!C235="No",'Hitos de enfoque priorizado'!F235=""),IF('Hitos de enfoque priorizado'!B235=1,"ERROR 2","N/C"),"CORRECT")</f>
        <v>CORRECT</v>
      </c>
      <c r="AC235" s="69" t="str">
        <f>IF(AND('Hitos de enfoque priorizado'!C235="No",'Hitos de enfoque priorizado'!F235=""),IF('Hitos de enfoque priorizado'!B235=2,"ERROR 2","N/C"),"CORRECT")</f>
        <v>CORRECT</v>
      </c>
      <c r="AD235" s="69" t="str">
        <f>IF(AND('Hitos de enfoque priorizado'!C235="No",'Hitos de enfoque priorizado'!F235=""),IF('Hitos de enfoque priorizado'!B235=3,"ERROR 2","N/C"),"CORRECT")</f>
        <v>CORRECT</v>
      </c>
      <c r="AE235" s="69" t="str">
        <f>IF(AND('Hitos de enfoque priorizado'!C235="No",'Hitos de enfoque priorizado'!F235=""),IF('Hitos de enfoque priorizado'!B235=4,"ERROR 2","N/C"),"CORRECT")</f>
        <v>CORRECT</v>
      </c>
      <c r="AF235" s="69" t="str">
        <f>IF(AND('Hitos de enfoque priorizado'!C235="No",'Hitos de enfoque priorizado'!F235=""),IF('Hitos de enfoque priorizado'!B235=5,"ERROR 2","N/C"),"CORRECT")</f>
        <v>CORRECT</v>
      </c>
      <c r="AG235" s="78" t="str">
        <f>IF(AND('Hitos de enfoque priorizado'!C235="No",'Hitos de enfoque priorizado'!F235=""),IF('Hitos de enfoque priorizado'!B235=6,"ERROR 2","N/C"),"CORRECT")</f>
        <v>CORRECT</v>
      </c>
    </row>
    <row r="236" spans="1:33">
      <c r="A236" s="85">
        <f>COUNTIFS('Hitos de enfoque priorizado'!B236,"1",'Hitos de enfoque priorizado'!C236,"Sí")</f>
        <v>0</v>
      </c>
      <c r="B236" s="90">
        <f>COUNTIFS('Hitos de enfoque priorizado'!B236,"2",'Hitos de enfoque priorizado'!C236,"Sí")</f>
        <v>0</v>
      </c>
      <c r="C236" s="86">
        <f>COUNTIFS('Hitos de enfoque priorizado'!B236,"3",'Hitos de enfoque priorizado'!C236,"Sí")</f>
        <v>0</v>
      </c>
      <c r="D236" s="87">
        <f>COUNTIFS('Hitos de enfoque priorizado'!B236,"4",'Hitos de enfoque priorizado'!C236,"Sí")</f>
        <v>0</v>
      </c>
      <c r="E236" s="88">
        <f>COUNTIFS('Hitos de enfoque priorizado'!B236,"5",'Hitos de enfoque priorizado'!C236,"Sí")</f>
        <v>0</v>
      </c>
      <c r="F236" s="89">
        <f>COUNTIFS('Hitos de enfoque priorizado'!B236,"6",'Hitos de enfoque priorizado'!C236,"Sí")</f>
        <v>0</v>
      </c>
      <c r="G236" s="276">
        <f t="shared" si="11"/>
        <v>0</v>
      </c>
      <c r="H236" s="172">
        <f>COUNTIFS('Hitos de enfoque priorizado'!B236,"1",'Hitos de enfoque priorizado'!C236,"N/C")</f>
        <v>0</v>
      </c>
      <c r="I236" s="172">
        <f>COUNTIFS('Hitos de enfoque priorizado'!B236,"2",'Hitos de enfoque priorizado'!C236,"N/C")</f>
        <v>0</v>
      </c>
      <c r="J236" s="172">
        <f>COUNTIFS('Hitos de enfoque priorizado'!B236,"3",'Hitos de enfoque priorizado'!C236,"N/C")</f>
        <v>0</v>
      </c>
      <c r="K236" s="172">
        <f>COUNTIFS('Hitos de enfoque priorizado'!B236,"4",'Hitos de enfoque priorizado'!C236,"N/C")</f>
        <v>0</v>
      </c>
      <c r="L236" s="172">
        <f>COUNTIFS('Hitos de enfoque priorizado'!B236,"5",'Hitos de enfoque priorizado'!C236,"N/C")</f>
        <v>0</v>
      </c>
      <c r="M236" s="172">
        <f>COUNTIFS('Hitos de enfoque priorizado'!B236,"6",'Hitos de enfoque priorizado'!C236,"N/C")</f>
        <v>0</v>
      </c>
      <c r="N236" s="262">
        <f t="shared" si="10"/>
        <v>0</v>
      </c>
      <c r="O236" s="281"/>
      <c r="P236" s="75" t="str">
        <f>IF('Hitos de enfoque priorizado'!$B236=1,'Hitos de enfoque priorizado'!$F236,"")</f>
        <v/>
      </c>
      <c r="Q236" s="75" t="str">
        <f>IF('Hitos de enfoque priorizado'!$B236=2,'Hitos de enfoque priorizado'!$F236,"")</f>
        <v/>
      </c>
      <c r="R236" s="75" t="str">
        <f>IF('Hitos de enfoque priorizado'!$B236=3,'Hitos de enfoque priorizado'!$F236,"")</f>
        <v/>
      </c>
      <c r="S236" s="75" t="str">
        <f>IF('Hitos de enfoque priorizado'!$B236=4,'Hitos de enfoque priorizado'!$F236,"")</f>
        <v/>
      </c>
      <c r="T236" s="75" t="str">
        <f>IF('Hitos de enfoque priorizado'!$B236=5,'Hitos de enfoque priorizado'!$F236,"")</f>
        <v/>
      </c>
      <c r="U236" s="76">
        <f>IF('Hitos de enfoque priorizado'!$B236=6,'Hitos de enfoque priorizado'!$F236,"")</f>
        <v>0</v>
      </c>
      <c r="V236" s="77" t="str">
        <f>IF(AND('Hitos de enfoque priorizado'!C236="Sí",'Hitos de enfoque priorizado'!F236=""),"CORRECT",IF('Hitos de enfoque priorizado'!C236="No","CORRECT",IF('Hitos de enfoque priorizado'!B236=1,"ERROR 1","N/C")))</f>
        <v>N/C</v>
      </c>
      <c r="W236" s="77" t="str">
        <f>IF(AND('Hitos de enfoque priorizado'!C236="Sí",'Hitos de enfoque priorizado'!F236=""),"CORRECT",IF('Hitos de enfoque priorizado'!C236="No","CORRECT",IF('Hitos de enfoque priorizado'!B236=2,"ERROR 1","N/C")))</f>
        <v>N/C</v>
      </c>
      <c r="X236" s="77" t="str">
        <f>IF(AND('Hitos de enfoque priorizado'!C236="Sí",'Hitos de enfoque priorizado'!F236=""),"CORRECT",IF('Hitos de enfoque priorizado'!C236="No","CORRECT",IF('Hitos de enfoque priorizado'!B236=3,"ERROR 1","N/C")))</f>
        <v>N/C</v>
      </c>
      <c r="Y236" s="77" t="str">
        <f>IF(AND('Hitos de enfoque priorizado'!C236="Sí",'Hitos de enfoque priorizado'!F236=""),"CORRECT",IF('Hitos de enfoque priorizado'!C236="No","CORRECT",IF('Hitos de enfoque priorizado'!B236=4,"ERROR 1","N/C")))</f>
        <v>N/C</v>
      </c>
      <c r="Z236" s="77" t="str">
        <f>IF(AND('Hitos de enfoque priorizado'!C236="Sí",'Hitos de enfoque priorizado'!F236=""),"CORRECT",IF('Hitos de enfoque priorizado'!C236="No","CORRECT",IF('Hitos de enfoque priorizado'!B236=5,"ERROR 1","N/C")))</f>
        <v>N/C</v>
      </c>
      <c r="AA236" s="77" t="str">
        <f>IF(AND('Hitos de enfoque priorizado'!C236="Sí",'Hitos de enfoque priorizado'!F236=""),"CORRECT",IF('Hitos de enfoque priorizado'!C236="No","CORRECT",IF('Hitos de enfoque priorizado'!B236=6,"ERROR 1","N/C")))</f>
        <v>ERROR 1</v>
      </c>
      <c r="AB236" s="69" t="str">
        <f>IF(AND('Hitos de enfoque priorizado'!C236="No",'Hitos de enfoque priorizado'!F236=""),IF('Hitos de enfoque priorizado'!B236=1,"ERROR 2","N/C"),"CORRECT")</f>
        <v>CORRECT</v>
      </c>
      <c r="AC236" s="69" t="str">
        <f>IF(AND('Hitos de enfoque priorizado'!C236="No",'Hitos de enfoque priorizado'!F236=""),IF('Hitos de enfoque priorizado'!B236=2,"ERROR 2","N/C"),"CORRECT")</f>
        <v>CORRECT</v>
      </c>
      <c r="AD236" s="69" t="str">
        <f>IF(AND('Hitos de enfoque priorizado'!C236="No",'Hitos de enfoque priorizado'!F236=""),IF('Hitos de enfoque priorizado'!B236=3,"ERROR 2","N/C"),"CORRECT")</f>
        <v>CORRECT</v>
      </c>
      <c r="AE236" s="69" t="str">
        <f>IF(AND('Hitos de enfoque priorizado'!C236="No",'Hitos de enfoque priorizado'!F236=""),IF('Hitos de enfoque priorizado'!B236=4,"ERROR 2","N/C"),"CORRECT")</f>
        <v>CORRECT</v>
      </c>
      <c r="AF236" s="69" t="str">
        <f>IF(AND('Hitos de enfoque priorizado'!C236="No",'Hitos de enfoque priorizado'!F236=""),IF('Hitos de enfoque priorizado'!B236=5,"ERROR 2","N/C"),"CORRECT")</f>
        <v>CORRECT</v>
      </c>
      <c r="AG236" s="78" t="str">
        <f>IF(AND('Hitos de enfoque priorizado'!C236="No",'Hitos de enfoque priorizado'!F236=""),IF('Hitos de enfoque priorizado'!B236=6,"ERROR 2","N/C"),"CORRECT")</f>
        <v>CORRECT</v>
      </c>
    </row>
    <row r="237" spans="1:33">
      <c r="A237" s="85">
        <f>COUNTIFS('Hitos de enfoque priorizado'!B237,"1",'Hitos de enfoque priorizado'!C237,"Sí")</f>
        <v>0</v>
      </c>
      <c r="B237" s="90">
        <f>COUNTIFS('Hitos de enfoque priorizado'!B237,"2",'Hitos de enfoque priorizado'!C237,"Sí")</f>
        <v>0</v>
      </c>
      <c r="C237" s="86">
        <f>COUNTIFS('Hitos de enfoque priorizado'!B237,"3",'Hitos de enfoque priorizado'!C237,"Sí")</f>
        <v>0</v>
      </c>
      <c r="D237" s="87">
        <f>COUNTIFS('Hitos de enfoque priorizado'!B237,"4",'Hitos de enfoque priorizado'!C237,"Sí")</f>
        <v>0</v>
      </c>
      <c r="E237" s="88">
        <f>COUNTIFS('Hitos de enfoque priorizado'!B237,"5",'Hitos de enfoque priorizado'!C237,"Sí")</f>
        <v>0</v>
      </c>
      <c r="F237" s="89">
        <f>COUNTIFS('Hitos de enfoque priorizado'!B237,"6",'Hitos de enfoque priorizado'!C237,"Sí")</f>
        <v>0</v>
      </c>
      <c r="G237" s="276">
        <f t="shared" si="11"/>
        <v>0</v>
      </c>
      <c r="H237" s="172">
        <f>COUNTIFS('Hitos de enfoque priorizado'!B237,"1",'Hitos de enfoque priorizado'!C237,"N/C")</f>
        <v>0</v>
      </c>
      <c r="I237" s="172">
        <f>COUNTIFS('Hitos de enfoque priorizado'!B237,"2",'Hitos de enfoque priorizado'!C237,"N/C")</f>
        <v>0</v>
      </c>
      <c r="J237" s="172">
        <f>COUNTIFS('Hitos de enfoque priorizado'!B237,"3",'Hitos de enfoque priorizado'!C237,"N/C")</f>
        <v>0</v>
      </c>
      <c r="K237" s="172">
        <f>COUNTIFS('Hitos de enfoque priorizado'!B237,"4",'Hitos de enfoque priorizado'!C237,"N/C")</f>
        <v>0</v>
      </c>
      <c r="L237" s="172">
        <f>COUNTIFS('Hitos de enfoque priorizado'!B237,"5",'Hitos de enfoque priorizado'!C237,"N/C")</f>
        <v>0</v>
      </c>
      <c r="M237" s="172">
        <f>COUNTIFS('Hitos de enfoque priorizado'!B237,"6",'Hitos de enfoque priorizado'!C237,"N/C")</f>
        <v>0</v>
      </c>
      <c r="N237" s="262">
        <f t="shared" si="10"/>
        <v>0</v>
      </c>
      <c r="O237" s="281"/>
      <c r="P237" s="75" t="str">
        <f>IF('Hitos de enfoque priorizado'!$B237=1,'Hitos de enfoque priorizado'!$F237,"")</f>
        <v/>
      </c>
      <c r="Q237" s="75" t="str">
        <f>IF('Hitos de enfoque priorizado'!$B237=2,'Hitos de enfoque priorizado'!$F237,"")</f>
        <v/>
      </c>
      <c r="R237" s="75" t="str">
        <f>IF('Hitos de enfoque priorizado'!$B237=3,'Hitos de enfoque priorizado'!$F237,"")</f>
        <v/>
      </c>
      <c r="S237" s="75" t="str">
        <f>IF('Hitos de enfoque priorizado'!$B237=4,'Hitos de enfoque priorizado'!$F237,"")</f>
        <v/>
      </c>
      <c r="T237" s="75" t="str">
        <f>IF('Hitos de enfoque priorizado'!$B237=5,'Hitos de enfoque priorizado'!$F237,"")</f>
        <v/>
      </c>
      <c r="U237" s="76">
        <f>IF('Hitos de enfoque priorizado'!$B237=6,'Hitos de enfoque priorizado'!$F237,"")</f>
        <v>0</v>
      </c>
      <c r="V237" s="77" t="str">
        <f>IF(AND('Hitos de enfoque priorizado'!C237="Sí",'Hitos de enfoque priorizado'!F237=""),"CORRECT",IF('Hitos de enfoque priorizado'!C237="No","CORRECT",IF('Hitos de enfoque priorizado'!B237=1,"ERROR 1","N/C")))</f>
        <v>N/C</v>
      </c>
      <c r="W237" s="77" t="str">
        <f>IF(AND('Hitos de enfoque priorizado'!C237="Sí",'Hitos de enfoque priorizado'!F237=""),"CORRECT",IF('Hitos de enfoque priorizado'!C237="No","CORRECT",IF('Hitos de enfoque priorizado'!B237=2,"ERROR 1","N/C")))</f>
        <v>N/C</v>
      </c>
      <c r="X237" s="77" t="str">
        <f>IF(AND('Hitos de enfoque priorizado'!C237="Sí",'Hitos de enfoque priorizado'!F237=""),"CORRECT",IF('Hitos de enfoque priorizado'!C237="No","CORRECT",IF('Hitos de enfoque priorizado'!B237=3,"ERROR 1","N/C")))</f>
        <v>N/C</v>
      </c>
      <c r="Y237" s="77" t="str">
        <f>IF(AND('Hitos de enfoque priorizado'!C237="Sí",'Hitos de enfoque priorizado'!F237=""),"CORRECT",IF('Hitos de enfoque priorizado'!C237="No","CORRECT",IF('Hitos de enfoque priorizado'!B237=4,"ERROR 1","N/C")))</f>
        <v>N/C</v>
      </c>
      <c r="Z237" s="77" t="str">
        <f>IF(AND('Hitos de enfoque priorizado'!C237="Sí",'Hitos de enfoque priorizado'!F237=""),"CORRECT",IF('Hitos de enfoque priorizado'!C237="No","CORRECT",IF('Hitos de enfoque priorizado'!B237=5,"ERROR 1","N/C")))</f>
        <v>N/C</v>
      </c>
      <c r="AA237" s="77" t="str">
        <f>IF(AND('Hitos de enfoque priorizado'!C237="Sí",'Hitos de enfoque priorizado'!F237=""),"CORRECT",IF('Hitos de enfoque priorizado'!C237="No","CORRECT",IF('Hitos de enfoque priorizado'!B237=6,"ERROR 1","N/C")))</f>
        <v>ERROR 1</v>
      </c>
      <c r="AB237" s="69" t="str">
        <f>IF(AND('Hitos de enfoque priorizado'!C237="No",'Hitos de enfoque priorizado'!F237=""),IF('Hitos de enfoque priorizado'!B237=1,"ERROR 2","N/C"),"CORRECT")</f>
        <v>CORRECT</v>
      </c>
      <c r="AC237" s="69" t="str">
        <f>IF(AND('Hitos de enfoque priorizado'!C237="No",'Hitos de enfoque priorizado'!F237=""),IF('Hitos de enfoque priorizado'!B237=2,"ERROR 2","N/C"),"CORRECT")</f>
        <v>CORRECT</v>
      </c>
      <c r="AD237" s="69" t="str">
        <f>IF(AND('Hitos de enfoque priorizado'!C237="No",'Hitos de enfoque priorizado'!F237=""),IF('Hitos de enfoque priorizado'!B237=3,"ERROR 2","N/C"),"CORRECT")</f>
        <v>CORRECT</v>
      </c>
      <c r="AE237" s="69" t="str">
        <f>IF(AND('Hitos de enfoque priorizado'!C237="No",'Hitos de enfoque priorizado'!F237=""),IF('Hitos de enfoque priorizado'!B237=4,"ERROR 2","N/C"),"CORRECT")</f>
        <v>CORRECT</v>
      </c>
      <c r="AF237" s="69" t="str">
        <f>IF(AND('Hitos de enfoque priorizado'!C237="No",'Hitos de enfoque priorizado'!F237=""),IF('Hitos de enfoque priorizado'!B237=5,"ERROR 2","N/C"),"CORRECT")</f>
        <v>CORRECT</v>
      </c>
      <c r="AG237" s="78" t="str">
        <f>IF(AND('Hitos de enfoque priorizado'!C237="No",'Hitos de enfoque priorizado'!F237=""),IF('Hitos de enfoque priorizado'!B237=6,"ERROR 2","N/C"),"CORRECT")</f>
        <v>CORRECT</v>
      </c>
    </row>
    <row r="238" spans="1:33">
      <c r="A238" s="85">
        <f>COUNTIFS('Hitos de enfoque priorizado'!B238,"1",'Hitos de enfoque priorizado'!C238,"Sí")</f>
        <v>0</v>
      </c>
      <c r="B238" s="90">
        <f>COUNTIFS('Hitos de enfoque priorizado'!B238,"2",'Hitos de enfoque priorizado'!C238,"Sí")</f>
        <v>0</v>
      </c>
      <c r="C238" s="86">
        <f>COUNTIFS('Hitos de enfoque priorizado'!B238,"3",'Hitos de enfoque priorizado'!C238,"Sí")</f>
        <v>0</v>
      </c>
      <c r="D238" s="87">
        <f>COUNTIFS('Hitos de enfoque priorizado'!B238,"4",'Hitos de enfoque priorizado'!C238,"Sí")</f>
        <v>0</v>
      </c>
      <c r="E238" s="88">
        <f>COUNTIFS('Hitos de enfoque priorizado'!B238,"5",'Hitos de enfoque priorizado'!C238,"Sí")</f>
        <v>0</v>
      </c>
      <c r="F238" s="89">
        <f>COUNTIFS('Hitos de enfoque priorizado'!B238,"6",'Hitos de enfoque priorizado'!C238,"Sí")</f>
        <v>0</v>
      </c>
      <c r="G238" s="276">
        <f t="shared" si="11"/>
        <v>0</v>
      </c>
      <c r="H238" s="172">
        <f>COUNTIFS('Hitos de enfoque priorizado'!B238,"1",'Hitos de enfoque priorizado'!C238,"N/C")</f>
        <v>0</v>
      </c>
      <c r="I238" s="172">
        <f>COUNTIFS('Hitos de enfoque priorizado'!B238,"2",'Hitos de enfoque priorizado'!C238,"N/C")</f>
        <v>0</v>
      </c>
      <c r="J238" s="172">
        <f>COUNTIFS('Hitos de enfoque priorizado'!B238,"3",'Hitos de enfoque priorizado'!C238,"N/C")</f>
        <v>0</v>
      </c>
      <c r="K238" s="172">
        <f>COUNTIFS('Hitos de enfoque priorizado'!B238,"4",'Hitos de enfoque priorizado'!C238,"N/C")</f>
        <v>0</v>
      </c>
      <c r="L238" s="172">
        <f>COUNTIFS('Hitos de enfoque priorizado'!B238,"5",'Hitos de enfoque priorizado'!C238,"N/C")</f>
        <v>0</v>
      </c>
      <c r="M238" s="172">
        <f>COUNTIFS('Hitos de enfoque priorizado'!B238,"6",'Hitos de enfoque priorizado'!C238,"N/C")</f>
        <v>0</v>
      </c>
      <c r="N238" s="262">
        <f t="shared" si="10"/>
        <v>0</v>
      </c>
      <c r="O238" s="281"/>
      <c r="P238" s="75" t="str">
        <f>IF('Hitos de enfoque priorizado'!$B238=1,'Hitos de enfoque priorizado'!$F238,"")</f>
        <v/>
      </c>
      <c r="Q238" s="75" t="str">
        <f>IF('Hitos de enfoque priorizado'!$B238=2,'Hitos de enfoque priorizado'!$F238,"")</f>
        <v/>
      </c>
      <c r="R238" s="75" t="str">
        <f>IF('Hitos de enfoque priorizado'!$B238=3,'Hitos de enfoque priorizado'!$F238,"")</f>
        <v/>
      </c>
      <c r="S238" s="75" t="str">
        <f>IF('Hitos de enfoque priorizado'!$B238=4,'Hitos de enfoque priorizado'!$F238,"")</f>
        <v/>
      </c>
      <c r="T238" s="75" t="str">
        <f>IF('Hitos de enfoque priorizado'!$B238=5,'Hitos de enfoque priorizado'!$F238,"")</f>
        <v/>
      </c>
      <c r="U238" s="76">
        <f>IF('Hitos de enfoque priorizado'!$B238=6,'Hitos de enfoque priorizado'!$F238,"")</f>
        <v>0</v>
      </c>
      <c r="V238" s="77" t="str">
        <f>IF(AND('Hitos de enfoque priorizado'!C238="Sí",'Hitos de enfoque priorizado'!F238=""),"CORRECT",IF('Hitos de enfoque priorizado'!C238="No","CORRECT",IF('Hitos de enfoque priorizado'!B238=1,"ERROR 1","N/C")))</f>
        <v>N/C</v>
      </c>
      <c r="W238" s="77" t="str">
        <f>IF(AND('Hitos de enfoque priorizado'!C238="Sí",'Hitos de enfoque priorizado'!F238=""),"CORRECT",IF('Hitos de enfoque priorizado'!C238="No","CORRECT",IF('Hitos de enfoque priorizado'!B238=2,"ERROR 1","N/C")))</f>
        <v>N/C</v>
      </c>
      <c r="X238" s="77" t="str">
        <f>IF(AND('Hitos de enfoque priorizado'!C238="Sí",'Hitos de enfoque priorizado'!F238=""),"CORRECT",IF('Hitos de enfoque priorizado'!C238="No","CORRECT",IF('Hitos de enfoque priorizado'!B238=3,"ERROR 1","N/C")))</f>
        <v>N/C</v>
      </c>
      <c r="Y238" s="77" t="str">
        <f>IF(AND('Hitos de enfoque priorizado'!C238="Sí",'Hitos de enfoque priorizado'!F238=""),"CORRECT",IF('Hitos de enfoque priorizado'!C238="No","CORRECT",IF('Hitos de enfoque priorizado'!B238=4,"ERROR 1","N/C")))</f>
        <v>N/C</v>
      </c>
      <c r="Z238" s="77" t="str">
        <f>IF(AND('Hitos de enfoque priorizado'!C238="Sí",'Hitos de enfoque priorizado'!F238=""),"CORRECT",IF('Hitos de enfoque priorizado'!C238="No","CORRECT",IF('Hitos de enfoque priorizado'!B238=5,"ERROR 1","N/C")))</f>
        <v>N/C</v>
      </c>
      <c r="AA238" s="77" t="str">
        <f>IF(AND('Hitos de enfoque priorizado'!C238="Sí",'Hitos de enfoque priorizado'!F238=""),"CORRECT",IF('Hitos de enfoque priorizado'!C238="No","CORRECT",IF('Hitos de enfoque priorizado'!B238=6,"ERROR 1","N/C")))</f>
        <v>ERROR 1</v>
      </c>
      <c r="AB238" s="69" t="str">
        <f>IF(AND('Hitos de enfoque priorizado'!C238="No",'Hitos de enfoque priorizado'!F238=""),IF('Hitos de enfoque priorizado'!B238=1,"ERROR 2","N/C"),"CORRECT")</f>
        <v>CORRECT</v>
      </c>
      <c r="AC238" s="69" t="str">
        <f>IF(AND('Hitos de enfoque priorizado'!C238="No",'Hitos de enfoque priorizado'!F238=""),IF('Hitos de enfoque priorizado'!B238=2,"ERROR 2","N/C"),"CORRECT")</f>
        <v>CORRECT</v>
      </c>
      <c r="AD238" s="69" t="str">
        <f>IF(AND('Hitos de enfoque priorizado'!C238="No",'Hitos de enfoque priorizado'!F238=""),IF('Hitos de enfoque priorizado'!B238=3,"ERROR 2","N/C"),"CORRECT")</f>
        <v>CORRECT</v>
      </c>
      <c r="AE238" s="69" t="str">
        <f>IF(AND('Hitos de enfoque priorizado'!C238="No",'Hitos de enfoque priorizado'!F238=""),IF('Hitos de enfoque priorizado'!B238=4,"ERROR 2","N/C"),"CORRECT")</f>
        <v>CORRECT</v>
      </c>
      <c r="AF238" s="69" t="str">
        <f>IF(AND('Hitos de enfoque priorizado'!C238="No",'Hitos de enfoque priorizado'!F238=""),IF('Hitos de enfoque priorizado'!B238=5,"ERROR 2","N/C"),"CORRECT")</f>
        <v>CORRECT</v>
      </c>
      <c r="AG238" s="78" t="str">
        <f>IF(AND('Hitos de enfoque priorizado'!C238="No",'Hitos de enfoque priorizado'!F238=""),IF('Hitos de enfoque priorizado'!B238=6,"ERROR 2","N/C"),"CORRECT")</f>
        <v>CORRECT</v>
      </c>
    </row>
    <row r="239" spans="1:33">
      <c r="A239" s="85">
        <f>COUNTIFS('Hitos de enfoque priorizado'!B239,"1",'Hitos de enfoque priorizado'!C239,"Sí")</f>
        <v>0</v>
      </c>
      <c r="B239" s="90">
        <f>COUNTIFS('Hitos de enfoque priorizado'!B239,"2",'Hitos de enfoque priorizado'!C239,"Sí")</f>
        <v>0</v>
      </c>
      <c r="C239" s="86">
        <f>COUNTIFS('Hitos de enfoque priorizado'!B239,"3",'Hitos de enfoque priorizado'!C239,"Sí")</f>
        <v>0</v>
      </c>
      <c r="D239" s="87">
        <f>COUNTIFS('Hitos de enfoque priorizado'!B239,"4",'Hitos de enfoque priorizado'!C239,"Sí")</f>
        <v>0</v>
      </c>
      <c r="E239" s="88">
        <f>COUNTIFS('Hitos de enfoque priorizado'!B239,"5",'Hitos de enfoque priorizado'!C239,"Sí")</f>
        <v>0</v>
      </c>
      <c r="F239" s="89">
        <f>COUNTIFS('Hitos de enfoque priorizado'!B239,"6",'Hitos de enfoque priorizado'!C239,"Sí")</f>
        <v>0</v>
      </c>
      <c r="G239" s="276">
        <f t="shared" si="11"/>
        <v>0</v>
      </c>
      <c r="H239" s="172">
        <f>COUNTIFS('Hitos de enfoque priorizado'!B239,"1",'Hitos de enfoque priorizado'!C239,"N/C")</f>
        <v>0</v>
      </c>
      <c r="I239" s="172">
        <f>COUNTIFS('Hitos de enfoque priorizado'!B239,"2",'Hitos de enfoque priorizado'!C239,"N/C")</f>
        <v>0</v>
      </c>
      <c r="J239" s="172">
        <f>COUNTIFS('Hitos de enfoque priorizado'!B239,"3",'Hitos de enfoque priorizado'!C239,"N/C")</f>
        <v>0</v>
      </c>
      <c r="K239" s="172">
        <f>COUNTIFS('Hitos de enfoque priorizado'!B239,"4",'Hitos de enfoque priorizado'!C239,"N/C")</f>
        <v>0</v>
      </c>
      <c r="L239" s="172">
        <f>COUNTIFS('Hitos de enfoque priorizado'!B239,"5",'Hitos de enfoque priorizado'!C239,"N/C")</f>
        <v>0</v>
      </c>
      <c r="M239" s="172">
        <f>COUNTIFS('Hitos de enfoque priorizado'!B239,"6",'Hitos de enfoque priorizado'!C239,"N/C")</f>
        <v>0</v>
      </c>
      <c r="N239" s="262">
        <f t="shared" si="10"/>
        <v>0</v>
      </c>
      <c r="O239" s="281"/>
      <c r="P239" s="75" t="str">
        <f>IF('Hitos de enfoque priorizado'!$B239=1,'Hitos de enfoque priorizado'!$F239,"")</f>
        <v/>
      </c>
      <c r="Q239" s="75" t="str">
        <f>IF('Hitos de enfoque priorizado'!$B239=2,'Hitos de enfoque priorizado'!$F239,"")</f>
        <v/>
      </c>
      <c r="R239" s="75" t="str">
        <f>IF('Hitos de enfoque priorizado'!$B239=3,'Hitos de enfoque priorizado'!$F239,"")</f>
        <v/>
      </c>
      <c r="S239" s="75" t="str">
        <f>IF('Hitos de enfoque priorizado'!$B239=4,'Hitos de enfoque priorizado'!$F239,"")</f>
        <v/>
      </c>
      <c r="T239" s="75" t="str">
        <f>IF('Hitos de enfoque priorizado'!$B239=5,'Hitos de enfoque priorizado'!$F239,"")</f>
        <v/>
      </c>
      <c r="U239" s="76">
        <f>IF('Hitos de enfoque priorizado'!$B239=6,'Hitos de enfoque priorizado'!$F239,"")</f>
        <v>0</v>
      </c>
      <c r="V239" s="77" t="str">
        <f>IF(AND('Hitos de enfoque priorizado'!C239="Sí",'Hitos de enfoque priorizado'!F239=""),"CORRECT",IF('Hitos de enfoque priorizado'!C239="No","CORRECT",IF('Hitos de enfoque priorizado'!B239=1,"ERROR 1","N/C")))</f>
        <v>N/C</v>
      </c>
      <c r="W239" s="77" t="str">
        <f>IF(AND('Hitos de enfoque priorizado'!C239="Sí",'Hitos de enfoque priorizado'!F239=""),"CORRECT",IF('Hitos de enfoque priorizado'!C239="No","CORRECT",IF('Hitos de enfoque priorizado'!B239=2,"ERROR 1","N/C")))</f>
        <v>N/C</v>
      </c>
      <c r="X239" s="77" t="str">
        <f>IF(AND('Hitos de enfoque priorizado'!C239="Sí",'Hitos de enfoque priorizado'!F239=""),"CORRECT",IF('Hitos de enfoque priorizado'!C239="No","CORRECT",IF('Hitos de enfoque priorizado'!B239=3,"ERROR 1","N/C")))</f>
        <v>N/C</v>
      </c>
      <c r="Y239" s="77" t="str">
        <f>IF(AND('Hitos de enfoque priorizado'!C239="Sí",'Hitos de enfoque priorizado'!F239=""),"CORRECT",IF('Hitos de enfoque priorizado'!C239="No","CORRECT",IF('Hitos de enfoque priorizado'!B239=4,"ERROR 1","N/C")))</f>
        <v>N/C</v>
      </c>
      <c r="Z239" s="77" t="str">
        <f>IF(AND('Hitos de enfoque priorizado'!C239="Sí",'Hitos de enfoque priorizado'!F239=""),"CORRECT",IF('Hitos de enfoque priorizado'!C239="No","CORRECT",IF('Hitos de enfoque priorizado'!B239=5,"ERROR 1","N/C")))</f>
        <v>N/C</v>
      </c>
      <c r="AA239" s="77" t="str">
        <f>IF(AND('Hitos de enfoque priorizado'!C239="Sí",'Hitos de enfoque priorizado'!F239=""),"CORRECT",IF('Hitos de enfoque priorizado'!C239="No","CORRECT",IF('Hitos de enfoque priorizado'!B239=6,"ERROR 1","N/C")))</f>
        <v>ERROR 1</v>
      </c>
      <c r="AB239" s="69" t="str">
        <f>IF(AND('Hitos de enfoque priorizado'!C239="No",'Hitos de enfoque priorizado'!F239=""),IF('Hitos de enfoque priorizado'!B239=1,"ERROR 2","N/C"),"CORRECT")</f>
        <v>CORRECT</v>
      </c>
      <c r="AC239" s="69" t="str">
        <f>IF(AND('Hitos de enfoque priorizado'!C239="No",'Hitos de enfoque priorizado'!F239=""),IF('Hitos de enfoque priorizado'!B239=2,"ERROR 2","N/C"),"CORRECT")</f>
        <v>CORRECT</v>
      </c>
      <c r="AD239" s="69" t="str">
        <f>IF(AND('Hitos de enfoque priorizado'!C239="No",'Hitos de enfoque priorizado'!F239=""),IF('Hitos de enfoque priorizado'!B239=3,"ERROR 2","N/C"),"CORRECT")</f>
        <v>CORRECT</v>
      </c>
      <c r="AE239" s="69" t="str">
        <f>IF(AND('Hitos de enfoque priorizado'!C239="No",'Hitos de enfoque priorizado'!F239=""),IF('Hitos de enfoque priorizado'!B239=4,"ERROR 2","N/C"),"CORRECT")</f>
        <v>CORRECT</v>
      </c>
      <c r="AF239" s="69" t="str">
        <f>IF(AND('Hitos de enfoque priorizado'!C239="No",'Hitos de enfoque priorizado'!F239=""),IF('Hitos de enfoque priorizado'!B239=5,"ERROR 2","N/C"),"CORRECT")</f>
        <v>CORRECT</v>
      </c>
      <c r="AG239" s="78" t="str">
        <f>IF(AND('Hitos de enfoque priorizado'!C239="No",'Hitos de enfoque priorizado'!F239=""),IF('Hitos de enfoque priorizado'!B239=6,"ERROR 2","N/C"),"CORRECT")</f>
        <v>CORRECT</v>
      </c>
    </row>
    <row r="240" spans="1:33">
      <c r="A240" s="85">
        <f>COUNTIFS('Hitos de enfoque priorizado'!B240,"1",'Hitos de enfoque priorizado'!C240,"Sí")</f>
        <v>0</v>
      </c>
      <c r="B240" s="90">
        <f>COUNTIFS('Hitos de enfoque priorizado'!B240,"2",'Hitos de enfoque priorizado'!C240,"Sí")</f>
        <v>0</v>
      </c>
      <c r="C240" s="86">
        <f>COUNTIFS('Hitos de enfoque priorizado'!B240,"3",'Hitos de enfoque priorizado'!C240,"Sí")</f>
        <v>0</v>
      </c>
      <c r="D240" s="87">
        <f>COUNTIFS('Hitos de enfoque priorizado'!B240,"4",'Hitos de enfoque priorizado'!C240,"Sí")</f>
        <v>0</v>
      </c>
      <c r="E240" s="88">
        <f>COUNTIFS('Hitos de enfoque priorizado'!B240,"5",'Hitos de enfoque priorizado'!C240,"Sí")</f>
        <v>0</v>
      </c>
      <c r="F240" s="89">
        <f>COUNTIFS('Hitos de enfoque priorizado'!B240,"6",'Hitos de enfoque priorizado'!C240,"Sí")</f>
        <v>0</v>
      </c>
      <c r="G240" s="276">
        <f t="shared" si="11"/>
        <v>0</v>
      </c>
      <c r="H240" s="172">
        <f>COUNTIFS('Hitos de enfoque priorizado'!B240,"1",'Hitos de enfoque priorizado'!C240,"N/C")</f>
        <v>0</v>
      </c>
      <c r="I240" s="172">
        <f>COUNTIFS('Hitos de enfoque priorizado'!B240,"2",'Hitos de enfoque priorizado'!C240,"N/C")</f>
        <v>0</v>
      </c>
      <c r="J240" s="172">
        <f>COUNTIFS('Hitos de enfoque priorizado'!B240,"3",'Hitos de enfoque priorizado'!C240,"N/C")</f>
        <v>0</v>
      </c>
      <c r="K240" s="172">
        <f>COUNTIFS('Hitos de enfoque priorizado'!B240,"4",'Hitos de enfoque priorizado'!C240,"N/C")</f>
        <v>0</v>
      </c>
      <c r="L240" s="172">
        <f>COUNTIFS('Hitos de enfoque priorizado'!B240,"5",'Hitos de enfoque priorizado'!C240,"N/C")</f>
        <v>0</v>
      </c>
      <c r="M240" s="172">
        <f>COUNTIFS('Hitos de enfoque priorizado'!B240,"6",'Hitos de enfoque priorizado'!C240,"N/C")</f>
        <v>0</v>
      </c>
      <c r="N240" s="262">
        <f t="shared" si="10"/>
        <v>0</v>
      </c>
      <c r="O240" s="281"/>
      <c r="P240" s="75" t="str">
        <f>IF('Hitos de enfoque priorizado'!$B240=1,'Hitos de enfoque priorizado'!$F240,"")</f>
        <v/>
      </c>
      <c r="Q240" s="75" t="str">
        <f>IF('Hitos de enfoque priorizado'!$B240=2,'Hitos de enfoque priorizado'!$F240,"")</f>
        <v/>
      </c>
      <c r="R240" s="75" t="str">
        <f>IF('Hitos de enfoque priorizado'!$B240=3,'Hitos de enfoque priorizado'!$F240,"")</f>
        <v/>
      </c>
      <c r="S240" s="75" t="str">
        <f>IF('Hitos de enfoque priorizado'!$B240=4,'Hitos de enfoque priorizado'!$F240,"")</f>
        <v/>
      </c>
      <c r="T240" s="75" t="str">
        <f>IF('Hitos de enfoque priorizado'!$B240=5,'Hitos de enfoque priorizado'!$F240,"")</f>
        <v/>
      </c>
      <c r="U240" s="76">
        <f>IF('Hitos de enfoque priorizado'!$B240=6,'Hitos de enfoque priorizado'!$F240,"")</f>
        <v>0</v>
      </c>
      <c r="V240" s="77" t="str">
        <f>IF(AND('Hitos de enfoque priorizado'!C240="Sí",'Hitos de enfoque priorizado'!F240=""),"CORRECT",IF('Hitos de enfoque priorizado'!C240="No","CORRECT",IF('Hitos de enfoque priorizado'!B240=1,"ERROR 1","N/C")))</f>
        <v>N/C</v>
      </c>
      <c r="W240" s="77" t="str">
        <f>IF(AND('Hitos de enfoque priorizado'!C240="Sí",'Hitos de enfoque priorizado'!F240=""),"CORRECT",IF('Hitos de enfoque priorizado'!C240="No","CORRECT",IF('Hitos de enfoque priorizado'!B240=2,"ERROR 1","N/C")))</f>
        <v>N/C</v>
      </c>
      <c r="X240" s="77" t="str">
        <f>IF(AND('Hitos de enfoque priorizado'!C240="Sí",'Hitos de enfoque priorizado'!F240=""),"CORRECT",IF('Hitos de enfoque priorizado'!C240="No","CORRECT",IF('Hitos de enfoque priorizado'!B240=3,"ERROR 1","N/C")))</f>
        <v>N/C</v>
      </c>
      <c r="Y240" s="77" t="str">
        <f>IF(AND('Hitos de enfoque priorizado'!C240="Sí",'Hitos de enfoque priorizado'!F240=""),"CORRECT",IF('Hitos de enfoque priorizado'!C240="No","CORRECT",IF('Hitos de enfoque priorizado'!B240=4,"ERROR 1","N/C")))</f>
        <v>N/C</v>
      </c>
      <c r="Z240" s="77" t="str">
        <f>IF(AND('Hitos de enfoque priorizado'!C240="Sí",'Hitos de enfoque priorizado'!F240=""),"CORRECT",IF('Hitos de enfoque priorizado'!C240="No","CORRECT",IF('Hitos de enfoque priorizado'!B240=5,"ERROR 1","N/C")))</f>
        <v>N/C</v>
      </c>
      <c r="AA240" s="77" t="str">
        <f>IF(AND('Hitos de enfoque priorizado'!C240="Sí",'Hitos de enfoque priorizado'!F240=""),"CORRECT",IF('Hitos de enfoque priorizado'!C240="No","CORRECT",IF('Hitos de enfoque priorizado'!B240=6,"ERROR 1","N/C")))</f>
        <v>ERROR 1</v>
      </c>
      <c r="AB240" s="69" t="str">
        <f>IF(AND('Hitos de enfoque priorizado'!C240="No",'Hitos de enfoque priorizado'!F240=""),IF('Hitos de enfoque priorizado'!B240=1,"ERROR 2","N/C"),"CORRECT")</f>
        <v>CORRECT</v>
      </c>
      <c r="AC240" s="69" t="str">
        <f>IF(AND('Hitos de enfoque priorizado'!C240="No",'Hitos de enfoque priorizado'!F240=""),IF('Hitos de enfoque priorizado'!B240=2,"ERROR 2","N/C"),"CORRECT")</f>
        <v>CORRECT</v>
      </c>
      <c r="AD240" s="69" t="str">
        <f>IF(AND('Hitos de enfoque priorizado'!C240="No",'Hitos de enfoque priorizado'!F240=""),IF('Hitos de enfoque priorizado'!B240=3,"ERROR 2","N/C"),"CORRECT")</f>
        <v>CORRECT</v>
      </c>
      <c r="AE240" s="69" t="str">
        <f>IF(AND('Hitos de enfoque priorizado'!C240="No",'Hitos de enfoque priorizado'!F240=""),IF('Hitos de enfoque priorizado'!B240=4,"ERROR 2","N/C"),"CORRECT")</f>
        <v>CORRECT</v>
      </c>
      <c r="AF240" s="69" t="str">
        <f>IF(AND('Hitos de enfoque priorizado'!C240="No",'Hitos de enfoque priorizado'!F240=""),IF('Hitos de enfoque priorizado'!B240=5,"ERROR 2","N/C"),"CORRECT")</f>
        <v>CORRECT</v>
      </c>
      <c r="AG240" s="78" t="str">
        <f>IF(AND('Hitos de enfoque priorizado'!C240="No",'Hitos de enfoque priorizado'!F240=""),IF('Hitos de enfoque priorizado'!B240=6,"ERROR 2","N/C"),"CORRECT")</f>
        <v>CORRECT</v>
      </c>
    </row>
    <row r="241" spans="1:33">
      <c r="A241" s="85">
        <f>COUNTIFS('Hitos de enfoque priorizado'!B241,"1",'Hitos de enfoque priorizado'!C241,"Sí")</f>
        <v>0</v>
      </c>
      <c r="B241" s="90">
        <f>COUNTIFS('Hitos de enfoque priorizado'!B241,"2",'Hitos de enfoque priorizado'!C241,"Sí")</f>
        <v>0</v>
      </c>
      <c r="C241" s="86">
        <f>COUNTIFS('Hitos de enfoque priorizado'!B241,"3",'Hitos de enfoque priorizado'!C241,"Sí")</f>
        <v>0</v>
      </c>
      <c r="D241" s="87">
        <f>COUNTIFS('Hitos de enfoque priorizado'!B241,"4",'Hitos de enfoque priorizado'!C241,"Sí")</f>
        <v>0</v>
      </c>
      <c r="E241" s="88">
        <f>COUNTIFS('Hitos de enfoque priorizado'!B241,"5",'Hitos de enfoque priorizado'!C241,"Sí")</f>
        <v>0</v>
      </c>
      <c r="F241" s="89">
        <f>COUNTIFS('Hitos de enfoque priorizado'!B241,"6",'Hitos de enfoque priorizado'!C241,"Sí")</f>
        <v>0</v>
      </c>
      <c r="G241" s="276">
        <f t="shared" si="11"/>
        <v>0</v>
      </c>
      <c r="H241" s="172">
        <f>COUNTIFS('Hitos de enfoque priorizado'!B241,"1",'Hitos de enfoque priorizado'!C241,"N/C")</f>
        <v>0</v>
      </c>
      <c r="I241" s="172">
        <f>COUNTIFS('Hitos de enfoque priorizado'!B241,"2",'Hitos de enfoque priorizado'!C241,"N/C")</f>
        <v>0</v>
      </c>
      <c r="J241" s="172">
        <f>COUNTIFS('Hitos de enfoque priorizado'!B241,"3",'Hitos de enfoque priorizado'!C241,"N/C")</f>
        <v>0</v>
      </c>
      <c r="K241" s="172">
        <f>COUNTIFS('Hitos de enfoque priorizado'!B241,"4",'Hitos de enfoque priorizado'!C241,"N/C")</f>
        <v>0</v>
      </c>
      <c r="L241" s="172">
        <f>COUNTIFS('Hitos de enfoque priorizado'!B241,"5",'Hitos de enfoque priorizado'!C241,"N/C")</f>
        <v>0</v>
      </c>
      <c r="M241" s="172">
        <f>COUNTIFS('Hitos de enfoque priorizado'!B241,"6",'Hitos de enfoque priorizado'!C241,"N/C")</f>
        <v>0</v>
      </c>
      <c r="N241" s="262">
        <f t="shared" si="10"/>
        <v>0</v>
      </c>
      <c r="O241" s="281"/>
      <c r="P241" s="75" t="str">
        <f>IF('Hitos de enfoque priorizado'!$B241=1,'Hitos de enfoque priorizado'!$F241,"")</f>
        <v/>
      </c>
      <c r="Q241" s="75" t="str">
        <f>IF('Hitos de enfoque priorizado'!$B241=2,'Hitos de enfoque priorizado'!$F241,"")</f>
        <v/>
      </c>
      <c r="R241" s="75" t="str">
        <f>IF('Hitos de enfoque priorizado'!$B241=3,'Hitos de enfoque priorizado'!$F241,"")</f>
        <v/>
      </c>
      <c r="S241" s="75" t="str">
        <f>IF('Hitos de enfoque priorizado'!$B241=4,'Hitos de enfoque priorizado'!$F241,"")</f>
        <v/>
      </c>
      <c r="T241" s="75" t="str">
        <f>IF('Hitos de enfoque priorizado'!$B241=5,'Hitos de enfoque priorizado'!$F241,"")</f>
        <v/>
      </c>
      <c r="U241" s="76">
        <f>IF('Hitos de enfoque priorizado'!$B241=6,'Hitos de enfoque priorizado'!$F241,"")</f>
        <v>0</v>
      </c>
      <c r="V241" s="77" t="str">
        <f>IF(AND('Hitos de enfoque priorizado'!C241="Sí",'Hitos de enfoque priorizado'!F241=""),"CORRECT",IF('Hitos de enfoque priorizado'!C241="No","CORRECT",IF('Hitos de enfoque priorizado'!B241=1,"ERROR 1","N/C")))</f>
        <v>N/C</v>
      </c>
      <c r="W241" s="77" t="str">
        <f>IF(AND('Hitos de enfoque priorizado'!C241="Sí",'Hitos de enfoque priorizado'!F241=""),"CORRECT",IF('Hitos de enfoque priorizado'!C241="No","CORRECT",IF('Hitos de enfoque priorizado'!B241=2,"ERROR 1","N/C")))</f>
        <v>N/C</v>
      </c>
      <c r="X241" s="77" t="str">
        <f>IF(AND('Hitos de enfoque priorizado'!C241="Sí",'Hitos de enfoque priorizado'!F241=""),"CORRECT",IF('Hitos de enfoque priorizado'!C241="No","CORRECT",IF('Hitos de enfoque priorizado'!B241=3,"ERROR 1","N/C")))</f>
        <v>N/C</v>
      </c>
      <c r="Y241" s="77" t="str">
        <f>IF(AND('Hitos de enfoque priorizado'!C241="Sí",'Hitos de enfoque priorizado'!F241=""),"CORRECT",IF('Hitos de enfoque priorizado'!C241="No","CORRECT",IF('Hitos de enfoque priorizado'!B241=4,"ERROR 1","N/C")))</f>
        <v>N/C</v>
      </c>
      <c r="Z241" s="77" t="str">
        <f>IF(AND('Hitos de enfoque priorizado'!C241="Sí",'Hitos de enfoque priorizado'!F241=""),"CORRECT",IF('Hitos de enfoque priorizado'!C241="No","CORRECT",IF('Hitos de enfoque priorizado'!B241=5,"ERROR 1","N/C")))</f>
        <v>N/C</v>
      </c>
      <c r="AA241" s="77" t="str">
        <f>IF(AND('Hitos de enfoque priorizado'!C241="Sí",'Hitos de enfoque priorizado'!F241=""),"CORRECT",IF('Hitos de enfoque priorizado'!C241="No","CORRECT",IF('Hitos de enfoque priorizado'!B241=6,"ERROR 1","N/C")))</f>
        <v>ERROR 1</v>
      </c>
      <c r="AB241" s="69" t="str">
        <f>IF(AND('Hitos de enfoque priorizado'!C241="No",'Hitos de enfoque priorizado'!F241=""),IF('Hitos de enfoque priorizado'!B241=1,"ERROR 2","N/C"),"CORRECT")</f>
        <v>CORRECT</v>
      </c>
      <c r="AC241" s="69" t="str">
        <f>IF(AND('Hitos de enfoque priorizado'!C241="No",'Hitos de enfoque priorizado'!F241=""),IF('Hitos de enfoque priorizado'!B241=2,"ERROR 2","N/C"),"CORRECT")</f>
        <v>CORRECT</v>
      </c>
      <c r="AD241" s="69" t="str">
        <f>IF(AND('Hitos de enfoque priorizado'!C241="No",'Hitos de enfoque priorizado'!F241=""),IF('Hitos de enfoque priorizado'!B241=3,"ERROR 2","N/C"),"CORRECT")</f>
        <v>CORRECT</v>
      </c>
      <c r="AE241" s="69" t="str">
        <f>IF(AND('Hitos de enfoque priorizado'!C241="No",'Hitos de enfoque priorizado'!F241=""),IF('Hitos de enfoque priorizado'!B241=4,"ERROR 2","N/C"),"CORRECT")</f>
        <v>CORRECT</v>
      </c>
      <c r="AF241" s="69" t="str">
        <f>IF(AND('Hitos de enfoque priorizado'!C241="No",'Hitos de enfoque priorizado'!F241=""),IF('Hitos de enfoque priorizado'!B241=5,"ERROR 2","N/C"),"CORRECT")</f>
        <v>CORRECT</v>
      </c>
      <c r="AG241" s="78" t="str">
        <f>IF(AND('Hitos de enfoque priorizado'!C241="No",'Hitos de enfoque priorizado'!F241=""),IF('Hitos de enfoque priorizado'!B241=6,"ERROR 2","N/C"),"CORRECT")</f>
        <v>CORRECT</v>
      </c>
    </row>
    <row r="242" spans="1:33">
      <c r="A242" s="85">
        <f>COUNTIFS('Hitos de enfoque priorizado'!B242,"1",'Hitos de enfoque priorizado'!C242,"Sí")</f>
        <v>0</v>
      </c>
      <c r="B242" s="90">
        <f>COUNTIFS('Hitos de enfoque priorizado'!B242,"2",'Hitos de enfoque priorizado'!C242,"Sí")</f>
        <v>0</v>
      </c>
      <c r="C242" s="86">
        <f>COUNTIFS('Hitos de enfoque priorizado'!B242,"3",'Hitos de enfoque priorizado'!C242,"Sí")</f>
        <v>0</v>
      </c>
      <c r="D242" s="87">
        <f>COUNTIFS('Hitos de enfoque priorizado'!B242,"4",'Hitos de enfoque priorizado'!C242,"Sí")</f>
        <v>0</v>
      </c>
      <c r="E242" s="88">
        <f>COUNTIFS('Hitos de enfoque priorizado'!B242,"5",'Hitos de enfoque priorizado'!C242,"Sí")</f>
        <v>0</v>
      </c>
      <c r="F242" s="89">
        <f>COUNTIFS('Hitos de enfoque priorizado'!B242,"6",'Hitos de enfoque priorizado'!C242,"Sí")</f>
        <v>0</v>
      </c>
      <c r="G242" s="276">
        <f t="shared" si="11"/>
        <v>0</v>
      </c>
      <c r="H242" s="172">
        <f>COUNTIFS('Hitos de enfoque priorizado'!B242,"1",'Hitos de enfoque priorizado'!C242,"N/C")</f>
        <v>0</v>
      </c>
      <c r="I242" s="172">
        <f>COUNTIFS('Hitos de enfoque priorizado'!B242,"2",'Hitos de enfoque priorizado'!C242,"N/C")</f>
        <v>0</v>
      </c>
      <c r="J242" s="172">
        <f>COUNTIFS('Hitos de enfoque priorizado'!B242,"3",'Hitos de enfoque priorizado'!C242,"N/C")</f>
        <v>0</v>
      </c>
      <c r="K242" s="172">
        <f>COUNTIFS('Hitos de enfoque priorizado'!B242,"4",'Hitos de enfoque priorizado'!C242,"N/C")</f>
        <v>0</v>
      </c>
      <c r="L242" s="172">
        <f>COUNTIFS('Hitos de enfoque priorizado'!B242,"5",'Hitos de enfoque priorizado'!C242,"N/C")</f>
        <v>0</v>
      </c>
      <c r="M242" s="172">
        <f>COUNTIFS('Hitos de enfoque priorizado'!B242,"6",'Hitos de enfoque priorizado'!C242,"N/C")</f>
        <v>0</v>
      </c>
      <c r="N242" s="262">
        <f t="shared" si="10"/>
        <v>0</v>
      </c>
      <c r="O242" s="281"/>
      <c r="P242" s="75" t="str">
        <f>IF('Hitos de enfoque priorizado'!$B242=1,'Hitos de enfoque priorizado'!$F242,"")</f>
        <v/>
      </c>
      <c r="Q242" s="75" t="str">
        <f>IF('Hitos de enfoque priorizado'!$B242=2,'Hitos de enfoque priorizado'!$F242,"")</f>
        <v/>
      </c>
      <c r="R242" s="75" t="str">
        <f>IF('Hitos de enfoque priorizado'!$B242=3,'Hitos de enfoque priorizado'!$F242,"")</f>
        <v/>
      </c>
      <c r="S242" s="75" t="str">
        <f>IF('Hitos de enfoque priorizado'!$B242=4,'Hitos de enfoque priorizado'!$F242,"")</f>
        <v/>
      </c>
      <c r="T242" s="75" t="str">
        <f>IF('Hitos de enfoque priorizado'!$B242=5,'Hitos de enfoque priorizado'!$F242,"")</f>
        <v/>
      </c>
      <c r="U242" s="76">
        <f>IF('Hitos de enfoque priorizado'!$B242=6,'Hitos de enfoque priorizado'!$F242,"")</f>
        <v>0</v>
      </c>
      <c r="V242" s="77" t="str">
        <f>IF(AND('Hitos de enfoque priorizado'!C242="Sí",'Hitos de enfoque priorizado'!F242=""),"CORRECT",IF('Hitos de enfoque priorizado'!C242="No","CORRECT",IF('Hitos de enfoque priorizado'!B242=1,"ERROR 1","N/C")))</f>
        <v>N/C</v>
      </c>
      <c r="W242" s="77" t="str">
        <f>IF(AND('Hitos de enfoque priorizado'!C242="Sí",'Hitos de enfoque priorizado'!F242=""),"CORRECT",IF('Hitos de enfoque priorizado'!C242="No","CORRECT",IF('Hitos de enfoque priorizado'!B242=2,"ERROR 1","N/C")))</f>
        <v>N/C</v>
      </c>
      <c r="X242" s="77" t="str">
        <f>IF(AND('Hitos de enfoque priorizado'!C242="Sí",'Hitos de enfoque priorizado'!F242=""),"CORRECT",IF('Hitos de enfoque priorizado'!C242="No","CORRECT",IF('Hitos de enfoque priorizado'!B242=3,"ERROR 1","N/C")))</f>
        <v>N/C</v>
      </c>
      <c r="Y242" s="77" t="str">
        <f>IF(AND('Hitos de enfoque priorizado'!C242="Sí",'Hitos de enfoque priorizado'!F242=""),"CORRECT",IF('Hitos de enfoque priorizado'!C242="No","CORRECT",IF('Hitos de enfoque priorizado'!B242=4,"ERROR 1","N/C")))</f>
        <v>N/C</v>
      </c>
      <c r="Z242" s="77" t="str">
        <f>IF(AND('Hitos de enfoque priorizado'!C242="Sí",'Hitos de enfoque priorizado'!F242=""),"CORRECT",IF('Hitos de enfoque priorizado'!C242="No","CORRECT",IF('Hitos de enfoque priorizado'!B242=5,"ERROR 1","N/C")))</f>
        <v>N/C</v>
      </c>
      <c r="AA242" s="77" t="str">
        <f>IF(AND('Hitos de enfoque priorizado'!C242="Sí",'Hitos de enfoque priorizado'!F242=""),"CORRECT",IF('Hitos de enfoque priorizado'!C242="No","CORRECT",IF('Hitos de enfoque priorizado'!B242=6,"ERROR 1","N/C")))</f>
        <v>ERROR 1</v>
      </c>
      <c r="AB242" s="69" t="str">
        <f>IF(AND('Hitos de enfoque priorizado'!C242="No",'Hitos de enfoque priorizado'!F242=""),IF('Hitos de enfoque priorizado'!B242=1,"ERROR 2","N/C"),"CORRECT")</f>
        <v>CORRECT</v>
      </c>
      <c r="AC242" s="69" t="str">
        <f>IF(AND('Hitos de enfoque priorizado'!C242="No",'Hitos de enfoque priorizado'!F242=""),IF('Hitos de enfoque priorizado'!B242=2,"ERROR 2","N/C"),"CORRECT")</f>
        <v>CORRECT</v>
      </c>
      <c r="AD242" s="69" t="str">
        <f>IF(AND('Hitos de enfoque priorizado'!C242="No",'Hitos de enfoque priorizado'!F242=""),IF('Hitos de enfoque priorizado'!B242=3,"ERROR 2","N/C"),"CORRECT")</f>
        <v>CORRECT</v>
      </c>
      <c r="AE242" s="69" t="str">
        <f>IF(AND('Hitos de enfoque priorizado'!C242="No",'Hitos de enfoque priorizado'!F242=""),IF('Hitos de enfoque priorizado'!B242=4,"ERROR 2","N/C"),"CORRECT")</f>
        <v>CORRECT</v>
      </c>
      <c r="AF242" s="69" t="str">
        <f>IF(AND('Hitos de enfoque priorizado'!C242="No",'Hitos de enfoque priorizado'!F242=""),IF('Hitos de enfoque priorizado'!B242=5,"ERROR 2","N/C"),"CORRECT")</f>
        <v>CORRECT</v>
      </c>
      <c r="AG242" s="78" t="str">
        <f>IF(AND('Hitos de enfoque priorizado'!C242="No",'Hitos de enfoque priorizado'!F242=""),IF('Hitos de enfoque priorizado'!B242=6,"ERROR 2","N/C"),"CORRECT")</f>
        <v>CORRECT</v>
      </c>
    </row>
    <row r="243" spans="1:33">
      <c r="A243" s="85">
        <f>COUNTIFS('Hitos de enfoque priorizado'!B243,"1",'Hitos de enfoque priorizado'!C243,"Sí")</f>
        <v>0</v>
      </c>
      <c r="B243" s="90">
        <f>COUNTIFS('Hitos de enfoque priorizado'!B243,"2",'Hitos de enfoque priorizado'!C243,"Sí")</f>
        <v>0</v>
      </c>
      <c r="C243" s="86">
        <f>COUNTIFS('Hitos de enfoque priorizado'!B243,"3",'Hitos de enfoque priorizado'!C243,"Sí")</f>
        <v>0</v>
      </c>
      <c r="D243" s="87">
        <f>COUNTIFS('Hitos de enfoque priorizado'!B243,"4",'Hitos de enfoque priorizado'!C243,"Sí")</f>
        <v>0</v>
      </c>
      <c r="E243" s="88">
        <f>COUNTIFS('Hitos de enfoque priorizado'!B243,"5",'Hitos de enfoque priorizado'!C243,"Sí")</f>
        <v>0</v>
      </c>
      <c r="F243" s="89">
        <f>COUNTIFS('Hitos de enfoque priorizado'!B243,"6",'Hitos de enfoque priorizado'!C243,"Sí")</f>
        <v>0</v>
      </c>
      <c r="G243" s="276">
        <f t="shared" si="11"/>
        <v>0</v>
      </c>
      <c r="H243" s="172">
        <f>COUNTIFS('Hitos de enfoque priorizado'!B243,"1",'Hitos de enfoque priorizado'!C243,"N/C")</f>
        <v>0</v>
      </c>
      <c r="I243" s="172">
        <f>COUNTIFS('Hitos de enfoque priorizado'!B243,"2",'Hitos de enfoque priorizado'!C243,"N/C")</f>
        <v>0</v>
      </c>
      <c r="J243" s="172">
        <f>COUNTIFS('Hitos de enfoque priorizado'!B243,"3",'Hitos de enfoque priorizado'!C243,"N/C")</f>
        <v>0</v>
      </c>
      <c r="K243" s="172">
        <f>COUNTIFS('Hitos de enfoque priorizado'!B243,"4",'Hitos de enfoque priorizado'!C243,"N/C")</f>
        <v>0</v>
      </c>
      <c r="L243" s="172">
        <f>COUNTIFS('Hitos de enfoque priorizado'!B243,"5",'Hitos de enfoque priorizado'!C243,"N/C")</f>
        <v>0</v>
      </c>
      <c r="M243" s="172">
        <f>COUNTIFS('Hitos de enfoque priorizado'!B243,"6",'Hitos de enfoque priorizado'!C243,"N/C")</f>
        <v>0</v>
      </c>
      <c r="N243" s="262">
        <f t="shared" si="10"/>
        <v>0</v>
      </c>
      <c r="O243" s="281"/>
      <c r="P243" s="75" t="str">
        <f>IF('Hitos de enfoque priorizado'!$B243=1,'Hitos de enfoque priorizado'!$F243,"")</f>
        <v/>
      </c>
      <c r="Q243" s="75" t="str">
        <f>IF('Hitos de enfoque priorizado'!$B243=2,'Hitos de enfoque priorizado'!$F243,"")</f>
        <v/>
      </c>
      <c r="R243" s="75" t="str">
        <f>IF('Hitos de enfoque priorizado'!$B243=3,'Hitos de enfoque priorizado'!$F243,"")</f>
        <v/>
      </c>
      <c r="S243" s="75" t="str">
        <f>IF('Hitos de enfoque priorizado'!$B243=4,'Hitos de enfoque priorizado'!$F243,"")</f>
        <v/>
      </c>
      <c r="T243" s="75" t="str">
        <f>IF('Hitos de enfoque priorizado'!$B243=5,'Hitos de enfoque priorizado'!$F243,"")</f>
        <v/>
      </c>
      <c r="U243" s="76">
        <f>IF('Hitos de enfoque priorizado'!$B243=6,'Hitos de enfoque priorizado'!$F243,"")</f>
        <v>0</v>
      </c>
      <c r="V243" s="77" t="str">
        <f>IF(AND('Hitos de enfoque priorizado'!C243="Sí",'Hitos de enfoque priorizado'!F243=""),"CORRECT",IF('Hitos de enfoque priorizado'!C243="No","CORRECT",IF('Hitos de enfoque priorizado'!B243=1,"ERROR 1","N/C")))</f>
        <v>N/C</v>
      </c>
      <c r="W243" s="77" t="str">
        <f>IF(AND('Hitos de enfoque priorizado'!C243="Sí",'Hitos de enfoque priorizado'!F243=""),"CORRECT",IF('Hitos de enfoque priorizado'!C243="No","CORRECT",IF('Hitos de enfoque priorizado'!B243=2,"ERROR 1","N/C")))</f>
        <v>N/C</v>
      </c>
      <c r="X243" s="77" t="str">
        <f>IF(AND('Hitos de enfoque priorizado'!C243="Sí",'Hitos de enfoque priorizado'!F243=""),"CORRECT",IF('Hitos de enfoque priorizado'!C243="No","CORRECT",IF('Hitos de enfoque priorizado'!B243=3,"ERROR 1","N/C")))</f>
        <v>N/C</v>
      </c>
      <c r="Y243" s="77" t="str">
        <f>IF(AND('Hitos de enfoque priorizado'!C243="Sí",'Hitos de enfoque priorizado'!F243=""),"CORRECT",IF('Hitos de enfoque priorizado'!C243="No","CORRECT",IF('Hitos de enfoque priorizado'!B243=4,"ERROR 1","N/C")))</f>
        <v>N/C</v>
      </c>
      <c r="Z243" s="77" t="str">
        <f>IF(AND('Hitos de enfoque priorizado'!C243="Sí",'Hitos de enfoque priorizado'!F243=""),"CORRECT",IF('Hitos de enfoque priorizado'!C243="No","CORRECT",IF('Hitos de enfoque priorizado'!B243=5,"ERROR 1","N/C")))</f>
        <v>N/C</v>
      </c>
      <c r="AA243" s="77" t="str">
        <f>IF(AND('Hitos de enfoque priorizado'!C243="Sí",'Hitos de enfoque priorizado'!F243=""),"CORRECT",IF('Hitos de enfoque priorizado'!C243="No","CORRECT",IF('Hitos de enfoque priorizado'!B243=6,"ERROR 1","N/C")))</f>
        <v>ERROR 1</v>
      </c>
      <c r="AB243" s="69" t="str">
        <f>IF(AND('Hitos de enfoque priorizado'!C243="No",'Hitos de enfoque priorizado'!F243=""),IF('Hitos de enfoque priorizado'!B243=1,"ERROR 2","N/C"),"CORRECT")</f>
        <v>CORRECT</v>
      </c>
      <c r="AC243" s="69" t="str">
        <f>IF(AND('Hitos de enfoque priorizado'!C243="No",'Hitos de enfoque priorizado'!F243=""),IF('Hitos de enfoque priorizado'!B243=2,"ERROR 2","N/C"),"CORRECT")</f>
        <v>CORRECT</v>
      </c>
      <c r="AD243" s="69" t="str">
        <f>IF(AND('Hitos de enfoque priorizado'!C243="No",'Hitos de enfoque priorizado'!F243=""),IF('Hitos de enfoque priorizado'!B243=3,"ERROR 2","N/C"),"CORRECT")</f>
        <v>CORRECT</v>
      </c>
      <c r="AE243" s="69" t="str">
        <f>IF(AND('Hitos de enfoque priorizado'!C243="No",'Hitos de enfoque priorizado'!F243=""),IF('Hitos de enfoque priorizado'!B243=4,"ERROR 2","N/C"),"CORRECT")</f>
        <v>CORRECT</v>
      </c>
      <c r="AF243" s="69" t="str">
        <f>IF(AND('Hitos de enfoque priorizado'!C243="No",'Hitos de enfoque priorizado'!F243=""),IF('Hitos de enfoque priorizado'!B243=5,"ERROR 2","N/C"),"CORRECT")</f>
        <v>CORRECT</v>
      </c>
      <c r="AG243" s="78" t="str">
        <f>IF(AND('Hitos de enfoque priorizado'!C243="No",'Hitos de enfoque priorizado'!F243=""),IF('Hitos de enfoque priorizado'!B243=6,"ERROR 2","N/C"),"CORRECT")</f>
        <v>CORRECT</v>
      </c>
    </row>
    <row r="244" spans="1:33">
      <c r="A244" s="85">
        <f>COUNTIFS('Hitos de enfoque priorizado'!B244,"1",'Hitos de enfoque priorizado'!C244,"Sí")</f>
        <v>0</v>
      </c>
      <c r="B244" s="90">
        <f>COUNTIFS('Hitos de enfoque priorizado'!B244,"2",'Hitos de enfoque priorizado'!C244,"Sí")</f>
        <v>0</v>
      </c>
      <c r="C244" s="86">
        <f>COUNTIFS('Hitos de enfoque priorizado'!B244,"3",'Hitos de enfoque priorizado'!C244,"Sí")</f>
        <v>0</v>
      </c>
      <c r="D244" s="87">
        <f>COUNTIFS('Hitos de enfoque priorizado'!B244,"4",'Hitos de enfoque priorizado'!C244,"Sí")</f>
        <v>0</v>
      </c>
      <c r="E244" s="88">
        <f>COUNTIFS('Hitos de enfoque priorizado'!B244,"5",'Hitos de enfoque priorizado'!C244,"Sí")</f>
        <v>0</v>
      </c>
      <c r="F244" s="89">
        <f>COUNTIFS('Hitos de enfoque priorizado'!B244,"6",'Hitos de enfoque priorizado'!C244,"Sí")</f>
        <v>0</v>
      </c>
      <c r="G244" s="276">
        <f t="shared" si="11"/>
        <v>0</v>
      </c>
      <c r="H244" s="172">
        <f>COUNTIFS('Hitos de enfoque priorizado'!B244,"1",'Hitos de enfoque priorizado'!C244,"N/C")</f>
        <v>0</v>
      </c>
      <c r="I244" s="172">
        <f>COUNTIFS('Hitos de enfoque priorizado'!B244,"2",'Hitos de enfoque priorizado'!C244,"N/C")</f>
        <v>0</v>
      </c>
      <c r="J244" s="172">
        <f>COUNTIFS('Hitos de enfoque priorizado'!B244,"3",'Hitos de enfoque priorizado'!C244,"N/C")</f>
        <v>0</v>
      </c>
      <c r="K244" s="172">
        <f>COUNTIFS('Hitos de enfoque priorizado'!B244,"4",'Hitos de enfoque priorizado'!C244,"N/C")</f>
        <v>0</v>
      </c>
      <c r="L244" s="172">
        <f>COUNTIFS('Hitos de enfoque priorizado'!B244,"5",'Hitos de enfoque priorizado'!C244,"N/C")</f>
        <v>0</v>
      </c>
      <c r="M244" s="172">
        <f>COUNTIFS('Hitos de enfoque priorizado'!B244,"6",'Hitos de enfoque priorizado'!C244,"N/C")</f>
        <v>0</v>
      </c>
      <c r="N244" s="262">
        <f t="shared" si="10"/>
        <v>0</v>
      </c>
      <c r="O244" s="281"/>
      <c r="P244" s="75" t="str">
        <f>IF('Hitos de enfoque priorizado'!$B244=1,'Hitos de enfoque priorizado'!$F244,"")</f>
        <v/>
      </c>
      <c r="Q244" s="75" t="str">
        <f>IF('Hitos de enfoque priorizado'!$B244=2,'Hitos de enfoque priorizado'!$F244,"")</f>
        <v/>
      </c>
      <c r="R244" s="75" t="str">
        <f>IF('Hitos de enfoque priorizado'!$B244=3,'Hitos de enfoque priorizado'!$F244,"")</f>
        <v/>
      </c>
      <c r="S244" s="75" t="str">
        <f>IF('Hitos de enfoque priorizado'!$B244=4,'Hitos de enfoque priorizado'!$F244,"")</f>
        <v/>
      </c>
      <c r="T244" s="75" t="str">
        <f>IF('Hitos de enfoque priorizado'!$B244=5,'Hitos de enfoque priorizado'!$F244,"")</f>
        <v/>
      </c>
      <c r="U244" s="76">
        <f>IF('Hitos de enfoque priorizado'!$B244=6,'Hitos de enfoque priorizado'!$F244,"")</f>
        <v>0</v>
      </c>
      <c r="V244" s="77" t="str">
        <f>IF(AND('Hitos de enfoque priorizado'!C244="Sí",'Hitos de enfoque priorizado'!F244=""),"CORRECT",IF('Hitos de enfoque priorizado'!C244="No","CORRECT",IF('Hitos de enfoque priorizado'!B244=1,"ERROR 1","N/C")))</f>
        <v>N/C</v>
      </c>
      <c r="W244" s="77" t="str">
        <f>IF(AND('Hitos de enfoque priorizado'!C244="Sí",'Hitos de enfoque priorizado'!F244=""),"CORRECT",IF('Hitos de enfoque priorizado'!C244="No","CORRECT",IF('Hitos de enfoque priorizado'!B244=2,"ERROR 1","N/C")))</f>
        <v>N/C</v>
      </c>
      <c r="X244" s="77" t="str">
        <f>IF(AND('Hitos de enfoque priorizado'!C244="Sí",'Hitos de enfoque priorizado'!F244=""),"CORRECT",IF('Hitos de enfoque priorizado'!C244="No","CORRECT",IF('Hitos de enfoque priorizado'!B244=3,"ERROR 1","N/C")))</f>
        <v>N/C</v>
      </c>
      <c r="Y244" s="77" t="str">
        <f>IF(AND('Hitos de enfoque priorizado'!C244="Sí",'Hitos de enfoque priorizado'!F244=""),"CORRECT",IF('Hitos de enfoque priorizado'!C244="No","CORRECT",IF('Hitos de enfoque priorizado'!B244=4,"ERROR 1","N/C")))</f>
        <v>N/C</v>
      </c>
      <c r="Z244" s="77" t="str">
        <f>IF(AND('Hitos de enfoque priorizado'!C244="Sí",'Hitos de enfoque priorizado'!F244=""),"CORRECT",IF('Hitos de enfoque priorizado'!C244="No","CORRECT",IF('Hitos de enfoque priorizado'!B244=5,"ERROR 1","N/C")))</f>
        <v>N/C</v>
      </c>
      <c r="AA244" s="77" t="str">
        <f>IF(AND('Hitos de enfoque priorizado'!C244="Sí",'Hitos de enfoque priorizado'!F244=""),"CORRECT",IF('Hitos de enfoque priorizado'!C244="No","CORRECT",IF('Hitos de enfoque priorizado'!B244=6,"ERROR 1","N/C")))</f>
        <v>ERROR 1</v>
      </c>
      <c r="AB244" s="69" t="str">
        <f>IF(AND('Hitos de enfoque priorizado'!C244="No",'Hitos de enfoque priorizado'!F244=""),IF('Hitos de enfoque priorizado'!B244=1,"ERROR 2","N/C"),"CORRECT")</f>
        <v>CORRECT</v>
      </c>
      <c r="AC244" s="69" t="str">
        <f>IF(AND('Hitos de enfoque priorizado'!C244="No",'Hitos de enfoque priorizado'!F244=""),IF('Hitos de enfoque priorizado'!B244=2,"ERROR 2","N/C"),"CORRECT")</f>
        <v>CORRECT</v>
      </c>
      <c r="AD244" s="69" t="str">
        <f>IF(AND('Hitos de enfoque priorizado'!C244="No",'Hitos de enfoque priorizado'!F244=""),IF('Hitos de enfoque priorizado'!B244=3,"ERROR 2","N/C"),"CORRECT")</f>
        <v>CORRECT</v>
      </c>
      <c r="AE244" s="69" t="str">
        <f>IF(AND('Hitos de enfoque priorizado'!C244="No",'Hitos de enfoque priorizado'!F244=""),IF('Hitos de enfoque priorizado'!B244=4,"ERROR 2","N/C"),"CORRECT")</f>
        <v>CORRECT</v>
      </c>
      <c r="AF244" s="69" t="str">
        <f>IF(AND('Hitos de enfoque priorizado'!C244="No",'Hitos de enfoque priorizado'!F244=""),IF('Hitos de enfoque priorizado'!B244=5,"ERROR 2","N/C"),"CORRECT")</f>
        <v>CORRECT</v>
      </c>
      <c r="AG244" s="78" t="str">
        <f>IF(AND('Hitos de enfoque priorizado'!C244="No",'Hitos de enfoque priorizado'!F244=""),IF('Hitos de enfoque priorizado'!B244=6,"ERROR 2","N/C"),"CORRECT")</f>
        <v>CORRECT</v>
      </c>
    </row>
    <row r="245" spans="1:33">
      <c r="A245" s="85">
        <f>COUNTIFS('Hitos de enfoque priorizado'!B245,"1",'Hitos de enfoque priorizado'!C245,"Sí")</f>
        <v>0</v>
      </c>
      <c r="B245" s="90">
        <f>COUNTIFS('Hitos de enfoque priorizado'!B245,"2",'Hitos de enfoque priorizado'!C245,"Sí")</f>
        <v>0</v>
      </c>
      <c r="C245" s="86">
        <f>COUNTIFS('Hitos de enfoque priorizado'!B245,"3",'Hitos de enfoque priorizado'!C245,"Sí")</f>
        <v>0</v>
      </c>
      <c r="D245" s="87">
        <f>COUNTIFS('Hitos de enfoque priorizado'!B245,"4",'Hitos de enfoque priorizado'!C245,"Sí")</f>
        <v>0</v>
      </c>
      <c r="E245" s="88">
        <f>COUNTIFS('Hitos de enfoque priorizado'!B245,"5",'Hitos de enfoque priorizado'!C245,"Sí")</f>
        <v>0</v>
      </c>
      <c r="F245" s="89">
        <f>COUNTIFS('Hitos de enfoque priorizado'!B245,"6",'Hitos de enfoque priorizado'!C245,"Sí")</f>
        <v>0</v>
      </c>
      <c r="G245" s="276">
        <f t="shared" si="11"/>
        <v>0</v>
      </c>
      <c r="H245" s="172">
        <f>COUNTIFS('Hitos de enfoque priorizado'!B245,"1",'Hitos de enfoque priorizado'!C245,"N/C")</f>
        <v>0</v>
      </c>
      <c r="I245" s="172">
        <f>COUNTIFS('Hitos de enfoque priorizado'!B245,"2",'Hitos de enfoque priorizado'!C245,"N/C")</f>
        <v>0</v>
      </c>
      <c r="J245" s="172">
        <f>COUNTIFS('Hitos de enfoque priorizado'!B245,"3",'Hitos de enfoque priorizado'!C245,"N/C")</f>
        <v>0</v>
      </c>
      <c r="K245" s="172">
        <f>COUNTIFS('Hitos de enfoque priorizado'!B245,"4",'Hitos de enfoque priorizado'!C245,"N/C")</f>
        <v>0</v>
      </c>
      <c r="L245" s="172">
        <f>COUNTIFS('Hitos de enfoque priorizado'!B245,"5",'Hitos de enfoque priorizado'!C245,"N/C")</f>
        <v>0</v>
      </c>
      <c r="M245" s="172">
        <f>COUNTIFS('Hitos de enfoque priorizado'!B245,"6",'Hitos de enfoque priorizado'!C245,"N/C")</f>
        <v>0</v>
      </c>
      <c r="N245" s="262">
        <f t="shared" si="10"/>
        <v>0</v>
      </c>
      <c r="O245" s="281"/>
      <c r="P245" s="75" t="str">
        <f>IF('Hitos de enfoque priorizado'!$B245=1,'Hitos de enfoque priorizado'!$F245,"")</f>
        <v/>
      </c>
      <c r="Q245" s="75">
        <f>IF('Hitos de enfoque priorizado'!$B245=2,'Hitos de enfoque priorizado'!$F245,"")</f>
        <v>0</v>
      </c>
      <c r="R245" s="75" t="str">
        <f>IF('Hitos de enfoque priorizado'!$B245=3,'Hitos de enfoque priorizado'!$F245,"")</f>
        <v/>
      </c>
      <c r="S245" s="75" t="str">
        <f>IF('Hitos de enfoque priorizado'!$B245=4,'Hitos de enfoque priorizado'!$F245,"")</f>
        <v/>
      </c>
      <c r="T245" s="75" t="str">
        <f>IF('Hitos de enfoque priorizado'!$B245=5,'Hitos de enfoque priorizado'!$F245,"")</f>
        <v/>
      </c>
      <c r="U245" s="76" t="str">
        <f>IF('Hitos de enfoque priorizado'!$B245=6,'Hitos de enfoque priorizado'!$F245,"")</f>
        <v/>
      </c>
      <c r="V245" s="77" t="str">
        <f>IF(AND('Hitos de enfoque priorizado'!C245="Sí",'Hitos de enfoque priorizado'!F245=""),"CORRECT",IF('Hitos de enfoque priorizado'!C245="No","CORRECT",IF('Hitos de enfoque priorizado'!B245=1,"ERROR 1","N/C")))</f>
        <v>N/C</v>
      </c>
      <c r="W245" s="77" t="str">
        <f>IF(AND('Hitos de enfoque priorizado'!C245="Sí",'Hitos de enfoque priorizado'!F245=""),"CORRECT",IF('Hitos de enfoque priorizado'!C245="No","CORRECT",IF('Hitos de enfoque priorizado'!B245=2,"ERROR 1","N/C")))</f>
        <v>ERROR 1</v>
      </c>
      <c r="X245" s="77" t="str">
        <f>IF(AND('Hitos de enfoque priorizado'!C245="Sí",'Hitos de enfoque priorizado'!F245=""),"CORRECT",IF('Hitos de enfoque priorizado'!C245="No","CORRECT",IF('Hitos de enfoque priorizado'!B245=3,"ERROR 1","N/C")))</f>
        <v>N/C</v>
      </c>
      <c r="Y245" s="77" t="str">
        <f>IF(AND('Hitos de enfoque priorizado'!C245="Sí",'Hitos de enfoque priorizado'!F245=""),"CORRECT",IF('Hitos de enfoque priorizado'!C245="No","CORRECT",IF('Hitos de enfoque priorizado'!B245=4,"ERROR 1","N/C")))</f>
        <v>N/C</v>
      </c>
      <c r="Z245" s="77" t="str">
        <f>IF(AND('Hitos de enfoque priorizado'!C245="Sí",'Hitos de enfoque priorizado'!F245=""),"CORRECT",IF('Hitos de enfoque priorizado'!C245="No","CORRECT",IF('Hitos de enfoque priorizado'!B245=5,"ERROR 1","N/C")))</f>
        <v>N/C</v>
      </c>
      <c r="AA245" s="77" t="str">
        <f>IF(AND('Hitos de enfoque priorizado'!C245="Sí",'Hitos de enfoque priorizado'!F245=""),"CORRECT",IF('Hitos de enfoque priorizado'!C245="No","CORRECT",IF('Hitos de enfoque priorizado'!B245=6,"ERROR 1","N/C")))</f>
        <v>N/C</v>
      </c>
      <c r="AB245" s="69" t="str">
        <f>IF(AND('Hitos de enfoque priorizado'!C245="No",'Hitos de enfoque priorizado'!F245=""),IF('Hitos de enfoque priorizado'!B245=1,"ERROR 2","N/C"),"CORRECT")</f>
        <v>CORRECT</v>
      </c>
      <c r="AC245" s="69" t="str">
        <f>IF(AND('Hitos de enfoque priorizado'!C245="No",'Hitos de enfoque priorizado'!F245=""),IF('Hitos de enfoque priorizado'!B245=2,"ERROR 2","N/C"),"CORRECT")</f>
        <v>CORRECT</v>
      </c>
      <c r="AD245" s="69" t="str">
        <f>IF(AND('Hitos de enfoque priorizado'!C245="No",'Hitos de enfoque priorizado'!F245=""),IF('Hitos de enfoque priorizado'!B245=3,"ERROR 2","N/C"),"CORRECT")</f>
        <v>CORRECT</v>
      </c>
      <c r="AE245" s="69" t="str">
        <f>IF(AND('Hitos de enfoque priorizado'!C245="No",'Hitos de enfoque priorizado'!F245=""),IF('Hitos de enfoque priorizado'!B245=4,"ERROR 2","N/C"),"CORRECT")</f>
        <v>CORRECT</v>
      </c>
      <c r="AF245" s="69" t="str">
        <f>IF(AND('Hitos de enfoque priorizado'!C245="No",'Hitos de enfoque priorizado'!F245=""),IF('Hitos de enfoque priorizado'!B245=5,"ERROR 2","N/C"),"CORRECT")</f>
        <v>CORRECT</v>
      </c>
      <c r="AG245" s="78" t="str">
        <f>IF(AND('Hitos de enfoque priorizado'!C245="No",'Hitos de enfoque priorizado'!F245=""),IF('Hitos de enfoque priorizado'!B245=6,"ERROR 2","N/C"),"CORRECT")</f>
        <v>CORRECT</v>
      </c>
    </row>
    <row r="246" spans="1:33">
      <c r="A246" s="85">
        <f>COUNTIFS('Hitos de enfoque priorizado'!B246,"1",'Hitos de enfoque priorizado'!C246,"Sí")</f>
        <v>0</v>
      </c>
      <c r="B246" s="90">
        <f>COUNTIFS('Hitos de enfoque priorizado'!B246,"2",'Hitos de enfoque priorizado'!C246,"Sí")</f>
        <v>0</v>
      </c>
      <c r="C246" s="86">
        <f>COUNTIFS('Hitos de enfoque priorizado'!B246,"3",'Hitos de enfoque priorizado'!C246,"Sí")</f>
        <v>0</v>
      </c>
      <c r="D246" s="87">
        <f>COUNTIFS('Hitos de enfoque priorizado'!B246,"4",'Hitos de enfoque priorizado'!C246,"Sí")</f>
        <v>0</v>
      </c>
      <c r="E246" s="88">
        <f>COUNTIFS('Hitos de enfoque priorizado'!B246,"5",'Hitos de enfoque priorizado'!C246,"Sí")</f>
        <v>0</v>
      </c>
      <c r="F246" s="89">
        <f>COUNTIFS('Hitos de enfoque priorizado'!B246,"6",'Hitos de enfoque priorizado'!C246,"Sí")</f>
        <v>0</v>
      </c>
      <c r="G246" s="276">
        <f t="shared" si="11"/>
        <v>0</v>
      </c>
      <c r="H246" s="172">
        <f>COUNTIFS('Hitos de enfoque priorizado'!B246,"1",'Hitos de enfoque priorizado'!C246,"N/C")</f>
        <v>0</v>
      </c>
      <c r="I246" s="172">
        <f>COUNTIFS('Hitos de enfoque priorizado'!B246,"2",'Hitos de enfoque priorizado'!C246,"N/C")</f>
        <v>0</v>
      </c>
      <c r="J246" s="172">
        <f>COUNTIFS('Hitos de enfoque priorizado'!B246,"3",'Hitos de enfoque priorizado'!C246,"N/C")</f>
        <v>0</v>
      </c>
      <c r="K246" s="172">
        <f>COUNTIFS('Hitos de enfoque priorizado'!B246,"4",'Hitos de enfoque priorizado'!C246,"N/C")</f>
        <v>0</v>
      </c>
      <c r="L246" s="172">
        <f>COUNTIFS('Hitos de enfoque priorizado'!B246,"5",'Hitos de enfoque priorizado'!C246,"N/C")</f>
        <v>0</v>
      </c>
      <c r="M246" s="172">
        <f>COUNTIFS('Hitos de enfoque priorizado'!B246,"6",'Hitos de enfoque priorizado'!C246,"N/C")</f>
        <v>0</v>
      </c>
      <c r="N246" s="262">
        <f t="shared" si="10"/>
        <v>0</v>
      </c>
      <c r="O246" s="281"/>
      <c r="P246" s="75" t="str">
        <f>IF('Hitos de enfoque priorizado'!$B246=1,'Hitos de enfoque priorizado'!$F246,"")</f>
        <v/>
      </c>
      <c r="Q246" s="75" t="str">
        <f>IF('Hitos de enfoque priorizado'!$B246=2,'Hitos de enfoque priorizado'!$F246,"")</f>
        <v/>
      </c>
      <c r="R246" s="75" t="str">
        <f>IF('Hitos de enfoque priorizado'!$B246=3,'Hitos de enfoque priorizado'!$F246,"")</f>
        <v/>
      </c>
      <c r="S246" s="75" t="str">
        <f>IF('Hitos de enfoque priorizado'!$B246=4,'Hitos de enfoque priorizado'!$F246,"")</f>
        <v/>
      </c>
      <c r="T246" s="75" t="str">
        <f>IF('Hitos de enfoque priorizado'!$B246=5,'Hitos de enfoque priorizado'!$F246,"")</f>
        <v/>
      </c>
      <c r="U246" s="76">
        <f>IF('Hitos de enfoque priorizado'!$B246=6,'Hitos de enfoque priorizado'!$F246,"")</f>
        <v>0</v>
      </c>
      <c r="V246" s="77" t="str">
        <f>IF(AND('Hitos de enfoque priorizado'!C246="Sí",'Hitos de enfoque priorizado'!F246=""),"CORRECT",IF('Hitos de enfoque priorizado'!C246="No","CORRECT",IF('Hitos de enfoque priorizado'!B246=1,"ERROR 1","N/C")))</f>
        <v>N/C</v>
      </c>
      <c r="W246" s="77" t="str">
        <f>IF(AND('Hitos de enfoque priorizado'!C246="Sí",'Hitos de enfoque priorizado'!F246=""),"CORRECT",IF('Hitos de enfoque priorizado'!C246="No","CORRECT",IF('Hitos de enfoque priorizado'!B246=2,"ERROR 1","N/C")))</f>
        <v>N/C</v>
      </c>
      <c r="X246" s="77" t="str">
        <f>IF(AND('Hitos de enfoque priorizado'!C246="Sí",'Hitos de enfoque priorizado'!F246=""),"CORRECT",IF('Hitos de enfoque priorizado'!C246="No","CORRECT",IF('Hitos de enfoque priorizado'!B246=3,"ERROR 1","N/C")))</f>
        <v>N/C</v>
      </c>
      <c r="Y246" s="77" t="str">
        <f>IF(AND('Hitos de enfoque priorizado'!C246="Sí",'Hitos de enfoque priorizado'!F246=""),"CORRECT",IF('Hitos de enfoque priorizado'!C246="No","CORRECT",IF('Hitos de enfoque priorizado'!B246=4,"ERROR 1","N/C")))</f>
        <v>N/C</v>
      </c>
      <c r="Z246" s="77" t="str">
        <f>IF(AND('Hitos de enfoque priorizado'!C246="Sí",'Hitos de enfoque priorizado'!F246=""),"CORRECT",IF('Hitos de enfoque priorizado'!C246="No","CORRECT",IF('Hitos de enfoque priorizado'!B246=5,"ERROR 1","N/C")))</f>
        <v>N/C</v>
      </c>
      <c r="AA246" s="77" t="str">
        <f>IF(AND('Hitos de enfoque priorizado'!C246="Sí",'Hitos de enfoque priorizado'!F246=""),"CORRECT",IF('Hitos de enfoque priorizado'!C246="No","CORRECT",IF('Hitos de enfoque priorizado'!B246=6,"ERROR 1","N/C")))</f>
        <v>ERROR 1</v>
      </c>
      <c r="AB246" s="69" t="str">
        <f>IF(AND('Hitos de enfoque priorizado'!C246="No",'Hitos de enfoque priorizado'!F246=""),IF('Hitos de enfoque priorizado'!B246=1,"ERROR 2","N/C"),"CORRECT")</f>
        <v>CORRECT</v>
      </c>
      <c r="AC246" s="69" t="str">
        <f>IF(AND('Hitos de enfoque priorizado'!C246="No",'Hitos de enfoque priorizado'!F246=""),IF('Hitos de enfoque priorizado'!B246=2,"ERROR 2","N/C"),"CORRECT")</f>
        <v>CORRECT</v>
      </c>
      <c r="AD246" s="69" t="str">
        <f>IF(AND('Hitos de enfoque priorizado'!C246="No",'Hitos de enfoque priorizado'!F246=""),IF('Hitos de enfoque priorizado'!B246=3,"ERROR 2","N/C"),"CORRECT")</f>
        <v>CORRECT</v>
      </c>
      <c r="AE246" s="69" t="str">
        <f>IF(AND('Hitos de enfoque priorizado'!C246="No",'Hitos de enfoque priorizado'!F246=""),IF('Hitos de enfoque priorizado'!B246=4,"ERROR 2","N/C"),"CORRECT")</f>
        <v>CORRECT</v>
      </c>
      <c r="AF246" s="69" t="str">
        <f>IF(AND('Hitos de enfoque priorizado'!C246="No",'Hitos de enfoque priorizado'!F246=""),IF('Hitos de enfoque priorizado'!B246=5,"ERROR 2","N/C"),"CORRECT")</f>
        <v>CORRECT</v>
      </c>
      <c r="AG246" s="78" t="str">
        <f>IF(AND('Hitos de enfoque priorizado'!C246="No",'Hitos de enfoque priorizado'!F246=""),IF('Hitos de enfoque priorizado'!B246=6,"ERROR 2","N/C"),"CORRECT")</f>
        <v>CORRECT</v>
      </c>
    </row>
    <row r="247" spans="1:33">
      <c r="A247" s="85">
        <f>COUNTIFS('Hitos de enfoque priorizado'!B247,"1",'Hitos de enfoque priorizado'!C247,"Sí")</f>
        <v>0</v>
      </c>
      <c r="B247" s="90">
        <f>COUNTIFS('Hitos de enfoque priorizado'!B247,"2",'Hitos de enfoque priorizado'!C247,"Sí")</f>
        <v>0</v>
      </c>
      <c r="C247" s="86">
        <f>COUNTIFS('Hitos de enfoque priorizado'!B247,"3",'Hitos de enfoque priorizado'!C247,"Sí")</f>
        <v>0</v>
      </c>
      <c r="D247" s="87">
        <f>COUNTIFS('Hitos de enfoque priorizado'!B247,"4",'Hitos de enfoque priorizado'!C247,"Sí")</f>
        <v>0</v>
      </c>
      <c r="E247" s="88">
        <f>COUNTIFS('Hitos de enfoque priorizado'!B247,"5",'Hitos de enfoque priorizado'!C247,"Sí")</f>
        <v>0</v>
      </c>
      <c r="F247" s="89">
        <f>COUNTIFS('Hitos de enfoque priorizado'!B247,"6",'Hitos de enfoque priorizado'!C247,"Sí")</f>
        <v>0</v>
      </c>
      <c r="G247" s="276">
        <f t="shared" si="11"/>
        <v>0</v>
      </c>
      <c r="H247" s="172">
        <f>COUNTIFS('Hitos de enfoque priorizado'!B247,"1",'Hitos de enfoque priorizado'!C247,"N/C")</f>
        <v>0</v>
      </c>
      <c r="I247" s="172">
        <f>COUNTIFS('Hitos de enfoque priorizado'!B247,"2",'Hitos de enfoque priorizado'!C247,"N/C")</f>
        <v>0</v>
      </c>
      <c r="J247" s="172">
        <f>COUNTIFS('Hitos de enfoque priorizado'!B247,"3",'Hitos de enfoque priorizado'!C247,"N/C")</f>
        <v>0</v>
      </c>
      <c r="K247" s="172">
        <f>COUNTIFS('Hitos de enfoque priorizado'!B247,"4",'Hitos de enfoque priorizado'!C247,"N/C")</f>
        <v>0</v>
      </c>
      <c r="L247" s="172">
        <f>COUNTIFS('Hitos de enfoque priorizado'!B247,"5",'Hitos de enfoque priorizado'!C247,"N/C")</f>
        <v>0</v>
      </c>
      <c r="M247" s="172">
        <f>COUNTIFS('Hitos de enfoque priorizado'!B247,"6",'Hitos de enfoque priorizado'!C247,"N/C")</f>
        <v>0</v>
      </c>
      <c r="N247" s="262">
        <f t="shared" si="10"/>
        <v>0</v>
      </c>
      <c r="O247" s="281"/>
      <c r="P247" s="75" t="str">
        <f>IF('Hitos de enfoque priorizado'!$B247=1,'Hitos de enfoque priorizado'!$F247,"")</f>
        <v/>
      </c>
      <c r="Q247" s="75" t="str">
        <f>IF('Hitos de enfoque priorizado'!$B247=2,'Hitos de enfoque priorizado'!$F247,"")</f>
        <v/>
      </c>
      <c r="R247" s="75" t="str">
        <f>IF('Hitos de enfoque priorizado'!$B247=3,'Hitos de enfoque priorizado'!$F247,"")</f>
        <v/>
      </c>
      <c r="S247" s="75" t="str">
        <f>IF('Hitos de enfoque priorizado'!$B247=4,'Hitos de enfoque priorizado'!$F247,"")</f>
        <v/>
      </c>
      <c r="T247" s="75" t="str">
        <f>IF('Hitos de enfoque priorizado'!$B247=5,'Hitos de enfoque priorizado'!$F247,"")</f>
        <v/>
      </c>
      <c r="U247" s="76">
        <f>IF('Hitos de enfoque priorizado'!$B247=6,'Hitos de enfoque priorizado'!$F247,"")</f>
        <v>0</v>
      </c>
      <c r="V247" s="77" t="str">
        <f>IF(AND('Hitos de enfoque priorizado'!C247="Sí",'Hitos de enfoque priorizado'!F247=""),"CORRECT",IF('Hitos de enfoque priorizado'!C247="No","CORRECT",IF('Hitos de enfoque priorizado'!B247=1,"ERROR 1","N/C")))</f>
        <v>N/C</v>
      </c>
      <c r="W247" s="77" t="str">
        <f>IF(AND('Hitos de enfoque priorizado'!C247="Sí",'Hitos de enfoque priorizado'!F247=""),"CORRECT",IF('Hitos de enfoque priorizado'!C247="No","CORRECT",IF('Hitos de enfoque priorizado'!B247=2,"ERROR 1","N/C")))</f>
        <v>N/C</v>
      </c>
      <c r="X247" s="77" t="str">
        <f>IF(AND('Hitos de enfoque priorizado'!C247="Sí",'Hitos de enfoque priorizado'!F247=""),"CORRECT",IF('Hitos de enfoque priorizado'!C247="No","CORRECT",IF('Hitos de enfoque priorizado'!B247=3,"ERROR 1","N/C")))</f>
        <v>N/C</v>
      </c>
      <c r="Y247" s="77" t="str">
        <f>IF(AND('Hitos de enfoque priorizado'!C247="Sí",'Hitos de enfoque priorizado'!F247=""),"CORRECT",IF('Hitos de enfoque priorizado'!C247="No","CORRECT",IF('Hitos de enfoque priorizado'!B247=4,"ERROR 1","N/C")))</f>
        <v>N/C</v>
      </c>
      <c r="Z247" s="77" t="str">
        <f>IF(AND('Hitos de enfoque priorizado'!C247="Sí",'Hitos de enfoque priorizado'!F247=""),"CORRECT",IF('Hitos de enfoque priorizado'!C247="No","CORRECT",IF('Hitos de enfoque priorizado'!B247=5,"ERROR 1","N/C")))</f>
        <v>N/C</v>
      </c>
      <c r="AA247" s="77" t="str">
        <f>IF(AND('Hitos de enfoque priorizado'!C247="Sí",'Hitos de enfoque priorizado'!F247=""),"CORRECT",IF('Hitos de enfoque priorizado'!C247="No","CORRECT",IF('Hitos de enfoque priorizado'!B247=6,"ERROR 1","N/C")))</f>
        <v>ERROR 1</v>
      </c>
      <c r="AB247" s="69" t="str">
        <f>IF(AND('Hitos de enfoque priorizado'!C247="No",'Hitos de enfoque priorizado'!F247=""),IF('Hitos de enfoque priorizado'!B247=1,"ERROR 2","N/C"),"CORRECT")</f>
        <v>CORRECT</v>
      </c>
      <c r="AC247" s="69" t="str">
        <f>IF(AND('Hitos de enfoque priorizado'!C247="No",'Hitos de enfoque priorizado'!F247=""),IF('Hitos de enfoque priorizado'!B247=2,"ERROR 2","N/C"),"CORRECT")</f>
        <v>CORRECT</v>
      </c>
      <c r="AD247" s="69" t="str">
        <f>IF(AND('Hitos de enfoque priorizado'!C247="No",'Hitos de enfoque priorizado'!F247=""),IF('Hitos de enfoque priorizado'!B247=3,"ERROR 2","N/C"),"CORRECT")</f>
        <v>CORRECT</v>
      </c>
      <c r="AE247" s="69" t="str">
        <f>IF(AND('Hitos de enfoque priorizado'!C247="No",'Hitos de enfoque priorizado'!F247=""),IF('Hitos de enfoque priorizado'!B247=4,"ERROR 2","N/C"),"CORRECT")</f>
        <v>CORRECT</v>
      </c>
      <c r="AF247" s="69" t="str">
        <f>IF(AND('Hitos de enfoque priorizado'!C247="No",'Hitos de enfoque priorizado'!F247=""),IF('Hitos de enfoque priorizado'!B247=5,"ERROR 2","N/C"),"CORRECT")</f>
        <v>CORRECT</v>
      </c>
      <c r="AG247" s="78" t="str">
        <f>IF(AND('Hitos de enfoque priorizado'!C247="No",'Hitos de enfoque priorizado'!F247=""),IF('Hitos de enfoque priorizado'!B247=6,"ERROR 2","N/C"),"CORRECT")</f>
        <v>CORRECT</v>
      </c>
    </row>
    <row r="248" spans="1:33">
      <c r="A248" s="85">
        <f>COUNTIFS('Hitos de enfoque priorizado'!B248,"1",'Hitos de enfoque priorizado'!C248,"Sí")</f>
        <v>0</v>
      </c>
      <c r="B248" s="90">
        <f>COUNTIFS('Hitos de enfoque priorizado'!B248,"2",'Hitos de enfoque priorizado'!C248,"Sí")</f>
        <v>0</v>
      </c>
      <c r="C248" s="86">
        <f>COUNTIFS('Hitos de enfoque priorizado'!B248,"3",'Hitos de enfoque priorizado'!C248,"Sí")</f>
        <v>0</v>
      </c>
      <c r="D248" s="87">
        <f>COUNTIFS('Hitos de enfoque priorizado'!B248,"4",'Hitos de enfoque priorizado'!C248,"Sí")</f>
        <v>0</v>
      </c>
      <c r="E248" s="88">
        <f>COUNTIFS('Hitos de enfoque priorizado'!B248,"5",'Hitos de enfoque priorizado'!C248,"Sí")</f>
        <v>0</v>
      </c>
      <c r="F248" s="89">
        <f>COUNTIFS('Hitos de enfoque priorizado'!B248,"6",'Hitos de enfoque priorizado'!C248,"Sí")</f>
        <v>0</v>
      </c>
      <c r="G248" s="276">
        <f t="shared" si="11"/>
        <v>0</v>
      </c>
      <c r="H248" s="172">
        <f>COUNTIFS('Hitos de enfoque priorizado'!B248,"1",'Hitos de enfoque priorizado'!C248,"N/C")</f>
        <v>0</v>
      </c>
      <c r="I248" s="172">
        <f>COUNTIFS('Hitos de enfoque priorizado'!B248,"2",'Hitos de enfoque priorizado'!C248,"N/C")</f>
        <v>0</v>
      </c>
      <c r="J248" s="172">
        <f>COUNTIFS('Hitos de enfoque priorizado'!B248,"3",'Hitos de enfoque priorizado'!C248,"N/C")</f>
        <v>0</v>
      </c>
      <c r="K248" s="172">
        <f>COUNTIFS('Hitos de enfoque priorizado'!B248,"4",'Hitos de enfoque priorizado'!C248,"N/C")</f>
        <v>0</v>
      </c>
      <c r="L248" s="172">
        <f>COUNTIFS('Hitos de enfoque priorizado'!B248,"5",'Hitos de enfoque priorizado'!C248,"N/C")</f>
        <v>0</v>
      </c>
      <c r="M248" s="172">
        <f>COUNTIFS('Hitos de enfoque priorizado'!B248,"6",'Hitos de enfoque priorizado'!C248,"N/C")</f>
        <v>0</v>
      </c>
      <c r="N248" s="262">
        <f t="shared" si="10"/>
        <v>0</v>
      </c>
      <c r="O248" s="281"/>
      <c r="P248" s="75" t="str">
        <f>IF('Hitos de enfoque priorizado'!$B248=1,'Hitos de enfoque priorizado'!$F248,"")</f>
        <v/>
      </c>
      <c r="Q248" s="75" t="str">
        <f>IF('Hitos de enfoque priorizado'!$B248=2,'Hitos de enfoque priorizado'!$F248,"")</f>
        <v/>
      </c>
      <c r="R248" s="75" t="str">
        <f>IF('Hitos de enfoque priorizado'!$B248=3,'Hitos de enfoque priorizado'!$F248,"")</f>
        <v/>
      </c>
      <c r="S248" s="75" t="str">
        <f>IF('Hitos de enfoque priorizado'!$B248=4,'Hitos de enfoque priorizado'!$F248,"")</f>
        <v/>
      </c>
      <c r="T248" s="75" t="str">
        <f>IF('Hitos de enfoque priorizado'!$B248=5,'Hitos de enfoque priorizado'!$F248,"")</f>
        <v/>
      </c>
      <c r="U248" s="76">
        <f>IF('Hitos de enfoque priorizado'!$B248=6,'Hitos de enfoque priorizado'!$F248,"")</f>
        <v>0</v>
      </c>
      <c r="V248" s="77" t="str">
        <f>IF(AND('Hitos de enfoque priorizado'!C248="Sí",'Hitos de enfoque priorizado'!F248=""),"CORRECT",IF('Hitos de enfoque priorizado'!C248="No","CORRECT",IF('Hitos de enfoque priorizado'!B248=1,"ERROR 1","N/C")))</f>
        <v>N/C</v>
      </c>
      <c r="W248" s="77" t="str">
        <f>IF(AND('Hitos de enfoque priorizado'!C248="Sí",'Hitos de enfoque priorizado'!F248=""),"CORRECT",IF('Hitos de enfoque priorizado'!C248="No","CORRECT",IF('Hitos de enfoque priorizado'!B248=2,"ERROR 1","N/C")))</f>
        <v>N/C</v>
      </c>
      <c r="X248" s="77" t="str">
        <f>IF(AND('Hitos de enfoque priorizado'!C248="Sí",'Hitos de enfoque priorizado'!F248=""),"CORRECT",IF('Hitos de enfoque priorizado'!C248="No","CORRECT",IF('Hitos de enfoque priorizado'!B248=3,"ERROR 1","N/C")))</f>
        <v>N/C</v>
      </c>
      <c r="Y248" s="77" t="str">
        <f>IF(AND('Hitos de enfoque priorizado'!C248="Sí",'Hitos de enfoque priorizado'!F248=""),"CORRECT",IF('Hitos de enfoque priorizado'!C248="No","CORRECT",IF('Hitos de enfoque priorizado'!B248=4,"ERROR 1","N/C")))</f>
        <v>N/C</v>
      </c>
      <c r="Z248" s="77" t="str">
        <f>IF(AND('Hitos de enfoque priorizado'!C248="Sí",'Hitos de enfoque priorizado'!F248=""),"CORRECT",IF('Hitos de enfoque priorizado'!C248="No","CORRECT",IF('Hitos de enfoque priorizado'!B248=5,"ERROR 1","N/C")))</f>
        <v>N/C</v>
      </c>
      <c r="AA248" s="77" t="str">
        <f>IF(AND('Hitos de enfoque priorizado'!C248="Sí",'Hitos de enfoque priorizado'!F248=""),"CORRECT",IF('Hitos de enfoque priorizado'!C248="No","CORRECT",IF('Hitos de enfoque priorizado'!B248=6,"ERROR 1","N/C")))</f>
        <v>ERROR 1</v>
      </c>
      <c r="AB248" s="69" t="str">
        <f>IF(AND('Hitos de enfoque priorizado'!C248="No",'Hitos de enfoque priorizado'!F248=""),IF('Hitos de enfoque priorizado'!B248=1,"ERROR 2","N/C"),"CORRECT")</f>
        <v>CORRECT</v>
      </c>
      <c r="AC248" s="69" t="str">
        <f>IF(AND('Hitos de enfoque priorizado'!C248="No",'Hitos de enfoque priorizado'!F248=""),IF('Hitos de enfoque priorizado'!B248=2,"ERROR 2","N/C"),"CORRECT")</f>
        <v>CORRECT</v>
      </c>
      <c r="AD248" s="69" t="str">
        <f>IF(AND('Hitos de enfoque priorizado'!C248="No",'Hitos de enfoque priorizado'!F248=""),IF('Hitos de enfoque priorizado'!B248=3,"ERROR 2","N/C"),"CORRECT")</f>
        <v>CORRECT</v>
      </c>
      <c r="AE248" s="69" t="str">
        <f>IF(AND('Hitos de enfoque priorizado'!C248="No",'Hitos de enfoque priorizado'!F248=""),IF('Hitos de enfoque priorizado'!B248=4,"ERROR 2","N/C"),"CORRECT")</f>
        <v>CORRECT</v>
      </c>
      <c r="AF248" s="69" t="str">
        <f>IF(AND('Hitos de enfoque priorizado'!C248="No",'Hitos de enfoque priorizado'!F248=""),IF('Hitos de enfoque priorizado'!B248=5,"ERROR 2","N/C"),"CORRECT")</f>
        <v>CORRECT</v>
      </c>
      <c r="AG248" s="78" t="str">
        <f>IF(AND('Hitos de enfoque priorizado'!C248="No",'Hitos de enfoque priorizado'!F248=""),IF('Hitos de enfoque priorizado'!B248=6,"ERROR 2","N/C"),"CORRECT")</f>
        <v>CORRECT</v>
      </c>
    </row>
    <row r="249" spans="1:33">
      <c r="A249" s="85">
        <f>COUNTIFS('Hitos de enfoque priorizado'!B249,"1",'Hitos de enfoque priorizado'!C249,"Sí")</f>
        <v>0</v>
      </c>
      <c r="B249" s="90">
        <f>COUNTIFS('Hitos de enfoque priorizado'!B249,"2",'Hitos de enfoque priorizado'!C249,"Sí")</f>
        <v>0</v>
      </c>
      <c r="C249" s="86">
        <f>COUNTIFS('Hitos de enfoque priorizado'!B249,"3",'Hitos de enfoque priorizado'!C249,"Sí")</f>
        <v>0</v>
      </c>
      <c r="D249" s="87">
        <f>COUNTIFS('Hitos de enfoque priorizado'!B249,"4",'Hitos de enfoque priorizado'!C249,"Sí")</f>
        <v>0</v>
      </c>
      <c r="E249" s="88">
        <f>COUNTIFS('Hitos de enfoque priorizado'!B249,"5",'Hitos de enfoque priorizado'!C249,"Sí")</f>
        <v>0</v>
      </c>
      <c r="F249" s="89">
        <f>COUNTIFS('Hitos de enfoque priorizado'!B249,"6",'Hitos de enfoque priorizado'!C249,"Sí")</f>
        <v>0</v>
      </c>
      <c r="G249" s="276">
        <f t="shared" si="11"/>
        <v>0</v>
      </c>
      <c r="H249" s="172">
        <f>COUNTIFS('Hitos de enfoque priorizado'!B249,"1",'Hitos de enfoque priorizado'!C249,"N/C")</f>
        <v>0</v>
      </c>
      <c r="I249" s="172">
        <f>COUNTIFS('Hitos de enfoque priorizado'!B249,"2",'Hitos de enfoque priorizado'!C249,"N/C")</f>
        <v>0</v>
      </c>
      <c r="J249" s="172">
        <f>COUNTIFS('Hitos de enfoque priorizado'!B249,"3",'Hitos de enfoque priorizado'!C249,"N/C")</f>
        <v>0</v>
      </c>
      <c r="K249" s="172">
        <f>COUNTIFS('Hitos de enfoque priorizado'!B249,"4",'Hitos de enfoque priorizado'!C249,"N/C")</f>
        <v>0</v>
      </c>
      <c r="L249" s="172">
        <f>COUNTIFS('Hitos de enfoque priorizado'!B249,"5",'Hitos de enfoque priorizado'!C249,"N/C")</f>
        <v>0</v>
      </c>
      <c r="M249" s="172">
        <f>COUNTIFS('Hitos de enfoque priorizado'!B249,"6",'Hitos de enfoque priorizado'!C249,"N/C")</f>
        <v>0</v>
      </c>
      <c r="N249" s="262">
        <f t="shared" si="10"/>
        <v>0</v>
      </c>
      <c r="O249" s="281"/>
      <c r="P249" s="75" t="str">
        <f>IF('Hitos de enfoque priorizado'!$B249=1,'Hitos de enfoque priorizado'!$F249,"")</f>
        <v/>
      </c>
      <c r="Q249" s="75" t="str">
        <f>IF('Hitos de enfoque priorizado'!$B249=2,'Hitos de enfoque priorizado'!$F249,"")</f>
        <v/>
      </c>
      <c r="R249" s="75" t="str">
        <f>IF('Hitos de enfoque priorizado'!$B249=3,'Hitos de enfoque priorizado'!$F249,"")</f>
        <v/>
      </c>
      <c r="S249" s="75" t="str">
        <f>IF('Hitos de enfoque priorizado'!$B249=4,'Hitos de enfoque priorizado'!$F249,"")</f>
        <v/>
      </c>
      <c r="T249" s="75" t="str">
        <f>IF('Hitos de enfoque priorizado'!$B249=5,'Hitos de enfoque priorizado'!$F249,"")</f>
        <v/>
      </c>
      <c r="U249" s="76">
        <f>IF('Hitos de enfoque priorizado'!$B249=6,'Hitos de enfoque priorizado'!$F249,"")</f>
        <v>0</v>
      </c>
      <c r="V249" s="77" t="str">
        <f>IF(AND('Hitos de enfoque priorizado'!C249="Sí",'Hitos de enfoque priorizado'!F249=""),"CORRECT",IF('Hitos de enfoque priorizado'!C249="No","CORRECT",IF('Hitos de enfoque priorizado'!B249=1,"ERROR 1","N/C")))</f>
        <v>N/C</v>
      </c>
      <c r="W249" s="77" t="str">
        <f>IF(AND('Hitos de enfoque priorizado'!C249="Sí",'Hitos de enfoque priorizado'!F249=""),"CORRECT",IF('Hitos de enfoque priorizado'!C249="No","CORRECT",IF('Hitos de enfoque priorizado'!B249=2,"ERROR 1","N/C")))</f>
        <v>N/C</v>
      </c>
      <c r="X249" s="77" t="str">
        <f>IF(AND('Hitos de enfoque priorizado'!C249="Sí",'Hitos de enfoque priorizado'!F249=""),"CORRECT",IF('Hitos de enfoque priorizado'!C249="No","CORRECT",IF('Hitos de enfoque priorizado'!B249=3,"ERROR 1","N/C")))</f>
        <v>N/C</v>
      </c>
      <c r="Y249" s="77" t="str">
        <f>IF(AND('Hitos de enfoque priorizado'!C249="Sí",'Hitos de enfoque priorizado'!F249=""),"CORRECT",IF('Hitos de enfoque priorizado'!C249="No","CORRECT",IF('Hitos de enfoque priorizado'!B249=4,"ERROR 1","N/C")))</f>
        <v>N/C</v>
      </c>
      <c r="Z249" s="77" t="str">
        <f>IF(AND('Hitos de enfoque priorizado'!C249="Sí",'Hitos de enfoque priorizado'!F249=""),"CORRECT",IF('Hitos de enfoque priorizado'!C249="No","CORRECT",IF('Hitos de enfoque priorizado'!B249=5,"ERROR 1","N/C")))</f>
        <v>N/C</v>
      </c>
      <c r="AA249" s="77" t="str">
        <f>IF(AND('Hitos de enfoque priorizado'!C249="Sí",'Hitos de enfoque priorizado'!F249=""),"CORRECT",IF('Hitos de enfoque priorizado'!C249="No","CORRECT",IF('Hitos de enfoque priorizado'!B249=6,"ERROR 1","N/C")))</f>
        <v>ERROR 1</v>
      </c>
      <c r="AB249" s="69" t="str">
        <f>IF(AND('Hitos de enfoque priorizado'!C249="No",'Hitos de enfoque priorizado'!F249=""),IF('Hitos de enfoque priorizado'!B249=1,"ERROR 2","N/C"),"CORRECT")</f>
        <v>CORRECT</v>
      </c>
      <c r="AC249" s="69" t="str">
        <f>IF(AND('Hitos de enfoque priorizado'!C249="No",'Hitos de enfoque priorizado'!F249=""),IF('Hitos de enfoque priorizado'!B249=2,"ERROR 2","N/C"),"CORRECT")</f>
        <v>CORRECT</v>
      </c>
      <c r="AD249" s="69" t="str">
        <f>IF(AND('Hitos de enfoque priorizado'!C249="No",'Hitos de enfoque priorizado'!F249=""),IF('Hitos de enfoque priorizado'!B249=3,"ERROR 2","N/C"),"CORRECT")</f>
        <v>CORRECT</v>
      </c>
      <c r="AE249" s="69" t="str">
        <f>IF(AND('Hitos de enfoque priorizado'!C249="No",'Hitos de enfoque priorizado'!F249=""),IF('Hitos de enfoque priorizado'!B249=4,"ERROR 2","N/C"),"CORRECT")</f>
        <v>CORRECT</v>
      </c>
      <c r="AF249" s="69" t="str">
        <f>IF(AND('Hitos de enfoque priorizado'!C249="No",'Hitos de enfoque priorizado'!F249=""),IF('Hitos de enfoque priorizado'!B249=5,"ERROR 2","N/C"),"CORRECT")</f>
        <v>CORRECT</v>
      </c>
      <c r="AG249" s="78" t="str">
        <f>IF(AND('Hitos de enfoque priorizado'!C249="No",'Hitos de enfoque priorizado'!F249=""),IF('Hitos de enfoque priorizado'!B249=6,"ERROR 2","N/C"),"CORRECT")</f>
        <v>CORRECT</v>
      </c>
    </row>
    <row r="250" spans="1:33">
      <c r="A250" s="85">
        <f>COUNTIFS('Hitos de enfoque priorizado'!B250,"1",'Hitos de enfoque priorizado'!C250,"Sí")</f>
        <v>0</v>
      </c>
      <c r="B250" s="90">
        <f>COUNTIFS('Hitos de enfoque priorizado'!B250,"2",'Hitos de enfoque priorizado'!C250,"Sí")</f>
        <v>0</v>
      </c>
      <c r="C250" s="86">
        <f>COUNTIFS('Hitos de enfoque priorizado'!B250,"3",'Hitos de enfoque priorizado'!C250,"Sí")</f>
        <v>0</v>
      </c>
      <c r="D250" s="87">
        <f>COUNTIFS('Hitos de enfoque priorizado'!B250,"4",'Hitos de enfoque priorizado'!C250,"Sí")</f>
        <v>0</v>
      </c>
      <c r="E250" s="88">
        <f>COUNTIFS('Hitos de enfoque priorizado'!B250,"5",'Hitos de enfoque priorizado'!C250,"Sí")</f>
        <v>0</v>
      </c>
      <c r="F250" s="89">
        <f>COUNTIFS('Hitos de enfoque priorizado'!B250,"6",'Hitos de enfoque priorizado'!C250,"Sí")</f>
        <v>0</v>
      </c>
      <c r="G250" s="276">
        <f t="shared" si="11"/>
        <v>0</v>
      </c>
      <c r="H250" s="172">
        <f>COUNTIFS('Hitos de enfoque priorizado'!B250,"1",'Hitos de enfoque priorizado'!C250,"N/C")</f>
        <v>0</v>
      </c>
      <c r="I250" s="172">
        <f>COUNTIFS('Hitos de enfoque priorizado'!B250,"2",'Hitos de enfoque priorizado'!C250,"N/C")</f>
        <v>0</v>
      </c>
      <c r="J250" s="172">
        <f>COUNTIFS('Hitos de enfoque priorizado'!B250,"3",'Hitos de enfoque priorizado'!C250,"N/C")</f>
        <v>0</v>
      </c>
      <c r="K250" s="172">
        <f>COUNTIFS('Hitos de enfoque priorizado'!B250,"4",'Hitos de enfoque priorizado'!C250,"N/C")</f>
        <v>0</v>
      </c>
      <c r="L250" s="172">
        <f>COUNTIFS('Hitos de enfoque priorizado'!B250,"5",'Hitos de enfoque priorizado'!C250,"N/C")</f>
        <v>0</v>
      </c>
      <c r="M250" s="172">
        <f>COUNTIFS('Hitos de enfoque priorizado'!B250,"6",'Hitos de enfoque priorizado'!C250,"N/C")</f>
        <v>0</v>
      </c>
      <c r="N250" s="262">
        <f t="shared" si="10"/>
        <v>0</v>
      </c>
      <c r="O250" s="281"/>
      <c r="P250" s="75" t="str">
        <f>IF('Hitos de enfoque priorizado'!$B250=1,'Hitos de enfoque priorizado'!$F250,"")</f>
        <v/>
      </c>
      <c r="Q250" s="75" t="str">
        <f>IF('Hitos de enfoque priorizado'!$B250=2,'Hitos de enfoque priorizado'!$F250,"")</f>
        <v/>
      </c>
      <c r="R250" s="75" t="str">
        <f>IF('Hitos de enfoque priorizado'!$B250=3,'Hitos de enfoque priorizado'!$F250,"")</f>
        <v/>
      </c>
      <c r="S250" s="75" t="str">
        <f>IF('Hitos de enfoque priorizado'!$B250=4,'Hitos de enfoque priorizado'!$F250,"")</f>
        <v/>
      </c>
      <c r="T250" s="75" t="str">
        <f>IF('Hitos de enfoque priorizado'!$B250=5,'Hitos de enfoque priorizado'!$F250,"")</f>
        <v/>
      </c>
      <c r="U250" s="76">
        <f>IF('Hitos de enfoque priorizado'!$B250=6,'Hitos de enfoque priorizado'!$F250,"")</f>
        <v>0</v>
      </c>
      <c r="V250" s="77" t="str">
        <f>IF(AND('Hitos de enfoque priorizado'!C250="Sí",'Hitos de enfoque priorizado'!F250=""),"CORRECT",IF('Hitos de enfoque priorizado'!C250="No","CORRECT",IF('Hitos de enfoque priorizado'!B250=1,"ERROR 1","N/C")))</f>
        <v>N/C</v>
      </c>
      <c r="W250" s="77" t="str">
        <f>IF(AND('Hitos de enfoque priorizado'!C250="Sí",'Hitos de enfoque priorizado'!F250=""),"CORRECT",IF('Hitos de enfoque priorizado'!C250="No","CORRECT",IF('Hitos de enfoque priorizado'!B250=2,"ERROR 1","N/C")))</f>
        <v>N/C</v>
      </c>
      <c r="X250" s="77" t="str">
        <f>IF(AND('Hitos de enfoque priorizado'!C250="Sí",'Hitos de enfoque priorizado'!F250=""),"CORRECT",IF('Hitos de enfoque priorizado'!C250="No","CORRECT",IF('Hitos de enfoque priorizado'!B250=3,"ERROR 1","N/C")))</f>
        <v>N/C</v>
      </c>
      <c r="Y250" s="77" t="str">
        <f>IF(AND('Hitos de enfoque priorizado'!C250="Sí",'Hitos de enfoque priorizado'!F250=""),"CORRECT",IF('Hitos de enfoque priorizado'!C250="No","CORRECT",IF('Hitos de enfoque priorizado'!B250=4,"ERROR 1","N/C")))</f>
        <v>N/C</v>
      </c>
      <c r="Z250" s="77" t="str">
        <f>IF(AND('Hitos de enfoque priorizado'!C250="Sí",'Hitos de enfoque priorizado'!F250=""),"CORRECT",IF('Hitos de enfoque priorizado'!C250="No","CORRECT",IF('Hitos de enfoque priorizado'!B250=5,"ERROR 1","N/C")))</f>
        <v>N/C</v>
      </c>
      <c r="AA250" s="77" t="str">
        <f>IF(AND('Hitos de enfoque priorizado'!C250="Sí",'Hitos de enfoque priorizado'!F250=""),"CORRECT",IF('Hitos de enfoque priorizado'!C250="No","CORRECT",IF('Hitos de enfoque priorizado'!B250=6,"ERROR 1","N/C")))</f>
        <v>ERROR 1</v>
      </c>
      <c r="AB250" s="69" t="str">
        <f>IF(AND('Hitos de enfoque priorizado'!C250="No",'Hitos de enfoque priorizado'!F250=""),IF('Hitos de enfoque priorizado'!B250=1,"ERROR 2","N/C"),"CORRECT")</f>
        <v>CORRECT</v>
      </c>
      <c r="AC250" s="69" t="str">
        <f>IF(AND('Hitos de enfoque priorizado'!C250="No",'Hitos de enfoque priorizado'!F250=""),IF('Hitos de enfoque priorizado'!B250=2,"ERROR 2","N/C"),"CORRECT")</f>
        <v>CORRECT</v>
      </c>
      <c r="AD250" s="69" t="str">
        <f>IF(AND('Hitos de enfoque priorizado'!C250="No",'Hitos de enfoque priorizado'!F250=""),IF('Hitos de enfoque priorizado'!B250=3,"ERROR 2","N/C"),"CORRECT")</f>
        <v>CORRECT</v>
      </c>
      <c r="AE250" s="69" t="str">
        <f>IF(AND('Hitos de enfoque priorizado'!C250="No",'Hitos de enfoque priorizado'!F250=""),IF('Hitos de enfoque priorizado'!B250=4,"ERROR 2","N/C"),"CORRECT")</f>
        <v>CORRECT</v>
      </c>
      <c r="AF250" s="69" t="str">
        <f>IF(AND('Hitos de enfoque priorizado'!C250="No",'Hitos de enfoque priorizado'!F250=""),IF('Hitos de enfoque priorizado'!B250=5,"ERROR 2","N/C"),"CORRECT")</f>
        <v>CORRECT</v>
      </c>
      <c r="AG250" s="78" t="str">
        <f>IF(AND('Hitos de enfoque priorizado'!C250="No",'Hitos de enfoque priorizado'!F250=""),IF('Hitos de enfoque priorizado'!B250=6,"ERROR 2","N/C"),"CORRECT")</f>
        <v>CORRECT</v>
      </c>
    </row>
    <row r="251" spans="1:33">
      <c r="A251" s="85">
        <f>COUNTIFS('Hitos de enfoque priorizado'!B251,"1",'Hitos de enfoque priorizado'!C251,"Sí")</f>
        <v>0</v>
      </c>
      <c r="B251" s="90">
        <f>COUNTIFS('Hitos de enfoque priorizado'!B251,"2",'Hitos de enfoque priorizado'!C251,"Sí")</f>
        <v>0</v>
      </c>
      <c r="C251" s="86">
        <f>COUNTIFS('Hitos de enfoque priorizado'!B251,"3",'Hitos de enfoque priorizado'!C251,"Sí")</f>
        <v>0</v>
      </c>
      <c r="D251" s="87">
        <f>COUNTIFS('Hitos de enfoque priorizado'!B251,"4",'Hitos de enfoque priorizado'!C251,"Sí")</f>
        <v>0</v>
      </c>
      <c r="E251" s="88">
        <f>COUNTIFS('Hitos de enfoque priorizado'!B251,"5",'Hitos de enfoque priorizado'!C251,"Sí")</f>
        <v>0</v>
      </c>
      <c r="F251" s="89">
        <f>COUNTIFS('Hitos de enfoque priorizado'!B251,"6",'Hitos de enfoque priorizado'!C251,"Sí")</f>
        <v>0</v>
      </c>
      <c r="G251" s="276">
        <f t="shared" si="11"/>
        <v>0</v>
      </c>
      <c r="H251" s="172">
        <f>COUNTIFS('Hitos de enfoque priorizado'!B251,"1",'Hitos de enfoque priorizado'!C251,"N/C")</f>
        <v>0</v>
      </c>
      <c r="I251" s="172">
        <f>COUNTIFS('Hitos de enfoque priorizado'!B251,"2",'Hitos de enfoque priorizado'!C251,"N/C")</f>
        <v>0</v>
      </c>
      <c r="J251" s="172">
        <f>COUNTIFS('Hitos de enfoque priorizado'!B251,"3",'Hitos de enfoque priorizado'!C251,"N/C")</f>
        <v>0</v>
      </c>
      <c r="K251" s="172">
        <f>COUNTIFS('Hitos de enfoque priorizado'!B251,"4",'Hitos de enfoque priorizado'!C251,"N/C")</f>
        <v>0</v>
      </c>
      <c r="L251" s="172">
        <f>COUNTIFS('Hitos de enfoque priorizado'!B251,"5",'Hitos de enfoque priorizado'!C251,"N/C")</f>
        <v>0</v>
      </c>
      <c r="M251" s="172">
        <f>COUNTIFS('Hitos de enfoque priorizado'!B251,"6",'Hitos de enfoque priorizado'!C251,"N/C")</f>
        <v>0</v>
      </c>
      <c r="N251" s="262">
        <f t="shared" si="10"/>
        <v>0</v>
      </c>
      <c r="O251" s="281"/>
      <c r="P251" s="75" t="str">
        <f>IF('Hitos de enfoque priorizado'!$B251=1,'Hitos de enfoque priorizado'!$F251,"")</f>
        <v/>
      </c>
      <c r="Q251" s="75" t="str">
        <f>IF('Hitos de enfoque priorizado'!$B251=2,'Hitos de enfoque priorizado'!$F251,"")</f>
        <v/>
      </c>
      <c r="R251" s="75" t="str">
        <f>IF('Hitos de enfoque priorizado'!$B251=3,'Hitos de enfoque priorizado'!$F251,"")</f>
        <v/>
      </c>
      <c r="S251" s="75" t="str">
        <f>IF('Hitos de enfoque priorizado'!$B251=4,'Hitos de enfoque priorizado'!$F251,"")</f>
        <v/>
      </c>
      <c r="T251" s="75" t="str">
        <f>IF('Hitos de enfoque priorizado'!$B251=5,'Hitos de enfoque priorizado'!$F251,"")</f>
        <v/>
      </c>
      <c r="U251" s="76">
        <f>IF('Hitos de enfoque priorizado'!$B251=6,'Hitos de enfoque priorizado'!$F251,"")</f>
        <v>0</v>
      </c>
      <c r="V251" s="77" t="str">
        <f>IF(AND('Hitos de enfoque priorizado'!C251="Sí",'Hitos de enfoque priorizado'!F251=""),"CORRECT",IF('Hitos de enfoque priorizado'!C251="No","CORRECT",IF('Hitos de enfoque priorizado'!B251=1,"ERROR 1","N/C")))</f>
        <v>N/C</v>
      </c>
      <c r="W251" s="77" t="str">
        <f>IF(AND('Hitos de enfoque priorizado'!C251="Sí",'Hitos de enfoque priorizado'!F251=""),"CORRECT",IF('Hitos de enfoque priorizado'!C251="No","CORRECT",IF('Hitos de enfoque priorizado'!B251=2,"ERROR 1","N/C")))</f>
        <v>N/C</v>
      </c>
      <c r="X251" s="77" t="str">
        <f>IF(AND('Hitos de enfoque priorizado'!C251="Sí",'Hitos de enfoque priorizado'!F251=""),"CORRECT",IF('Hitos de enfoque priorizado'!C251="No","CORRECT",IF('Hitos de enfoque priorizado'!B251=3,"ERROR 1","N/C")))</f>
        <v>N/C</v>
      </c>
      <c r="Y251" s="77" t="str">
        <f>IF(AND('Hitos de enfoque priorizado'!C251="Sí",'Hitos de enfoque priorizado'!F251=""),"CORRECT",IF('Hitos de enfoque priorizado'!C251="No","CORRECT",IF('Hitos de enfoque priorizado'!B251=4,"ERROR 1","N/C")))</f>
        <v>N/C</v>
      </c>
      <c r="Z251" s="77" t="str">
        <f>IF(AND('Hitos de enfoque priorizado'!C251="Sí",'Hitos de enfoque priorizado'!F251=""),"CORRECT",IF('Hitos de enfoque priorizado'!C251="No","CORRECT",IF('Hitos de enfoque priorizado'!B251=5,"ERROR 1","N/C")))</f>
        <v>N/C</v>
      </c>
      <c r="AA251" s="77" t="str">
        <f>IF(AND('Hitos de enfoque priorizado'!C251="Sí",'Hitos de enfoque priorizado'!F251=""),"CORRECT",IF('Hitos de enfoque priorizado'!C251="No","CORRECT",IF('Hitos de enfoque priorizado'!B251=6,"ERROR 1","N/C")))</f>
        <v>ERROR 1</v>
      </c>
      <c r="AB251" s="69" t="str">
        <f>IF(AND('Hitos de enfoque priorizado'!C251="No",'Hitos de enfoque priorizado'!F251=""),IF('Hitos de enfoque priorizado'!B251=1,"ERROR 2","N/C"),"CORRECT")</f>
        <v>CORRECT</v>
      </c>
      <c r="AC251" s="69" t="str">
        <f>IF(AND('Hitos de enfoque priorizado'!C251="No",'Hitos de enfoque priorizado'!F251=""),IF('Hitos de enfoque priorizado'!B251=2,"ERROR 2","N/C"),"CORRECT")</f>
        <v>CORRECT</v>
      </c>
      <c r="AD251" s="69" t="str">
        <f>IF(AND('Hitos de enfoque priorizado'!C251="No",'Hitos de enfoque priorizado'!F251=""),IF('Hitos de enfoque priorizado'!B251=3,"ERROR 2","N/C"),"CORRECT")</f>
        <v>CORRECT</v>
      </c>
      <c r="AE251" s="69" t="str">
        <f>IF(AND('Hitos de enfoque priorizado'!C251="No",'Hitos de enfoque priorizado'!F251=""),IF('Hitos de enfoque priorizado'!B251=4,"ERROR 2","N/C"),"CORRECT")</f>
        <v>CORRECT</v>
      </c>
      <c r="AF251" s="69" t="str">
        <f>IF(AND('Hitos de enfoque priorizado'!C251="No",'Hitos de enfoque priorizado'!F251=""),IF('Hitos de enfoque priorizado'!B251=5,"ERROR 2","N/C"),"CORRECT")</f>
        <v>CORRECT</v>
      </c>
      <c r="AG251" s="78" t="str">
        <f>IF(AND('Hitos de enfoque priorizado'!C251="No",'Hitos de enfoque priorizado'!F251=""),IF('Hitos de enfoque priorizado'!B251=6,"ERROR 2","N/C"),"CORRECT")</f>
        <v>CORRECT</v>
      </c>
    </row>
    <row r="252" spans="1:33">
      <c r="A252" s="85">
        <f>COUNTIFS('Hitos de enfoque priorizado'!B252,"1",'Hitos de enfoque priorizado'!C252,"Sí")</f>
        <v>0</v>
      </c>
      <c r="B252" s="90">
        <f>COUNTIFS('Hitos de enfoque priorizado'!B252,"2",'Hitos de enfoque priorizado'!C252,"Sí")</f>
        <v>0</v>
      </c>
      <c r="C252" s="86">
        <f>COUNTIFS('Hitos de enfoque priorizado'!B252,"3",'Hitos de enfoque priorizado'!C252,"Sí")</f>
        <v>0</v>
      </c>
      <c r="D252" s="87">
        <f>COUNTIFS('Hitos de enfoque priorizado'!B252,"4",'Hitos de enfoque priorizado'!C252,"Sí")</f>
        <v>0</v>
      </c>
      <c r="E252" s="88">
        <f>COUNTIFS('Hitos de enfoque priorizado'!B252,"5",'Hitos de enfoque priorizado'!C252,"Sí")</f>
        <v>0</v>
      </c>
      <c r="F252" s="89">
        <f>COUNTIFS('Hitos de enfoque priorizado'!B252,"6",'Hitos de enfoque priorizado'!C252,"Sí")</f>
        <v>0</v>
      </c>
      <c r="G252" s="276">
        <f t="shared" si="11"/>
        <v>0</v>
      </c>
      <c r="H252" s="172">
        <f>COUNTIFS('Hitos de enfoque priorizado'!B252,"1",'Hitos de enfoque priorizado'!C252,"N/C")</f>
        <v>0</v>
      </c>
      <c r="I252" s="172">
        <f>COUNTIFS('Hitos de enfoque priorizado'!B252,"2",'Hitos de enfoque priorizado'!C252,"N/C")</f>
        <v>0</v>
      </c>
      <c r="J252" s="172">
        <f>COUNTIFS('Hitos de enfoque priorizado'!B252,"3",'Hitos de enfoque priorizado'!C252,"N/C")</f>
        <v>0</v>
      </c>
      <c r="K252" s="172">
        <f>COUNTIFS('Hitos de enfoque priorizado'!B252,"4",'Hitos de enfoque priorizado'!C252,"N/C")</f>
        <v>0</v>
      </c>
      <c r="L252" s="172">
        <f>COUNTIFS('Hitos de enfoque priorizado'!B252,"5",'Hitos de enfoque priorizado'!C252,"N/C")</f>
        <v>0</v>
      </c>
      <c r="M252" s="172">
        <f>COUNTIFS('Hitos de enfoque priorizado'!B252,"6",'Hitos de enfoque priorizado'!C252,"N/C")</f>
        <v>0</v>
      </c>
      <c r="N252" s="262">
        <f t="shared" si="10"/>
        <v>0</v>
      </c>
      <c r="O252" s="281"/>
      <c r="P252" s="75" t="str">
        <f>IF('Hitos de enfoque priorizado'!$B252=1,'Hitos de enfoque priorizado'!$F252,"")</f>
        <v/>
      </c>
      <c r="Q252" s="75">
        <f>IF('Hitos de enfoque priorizado'!$B252=2,'Hitos de enfoque priorizado'!$F252,"")</f>
        <v>0</v>
      </c>
      <c r="R252" s="75" t="str">
        <f>IF('Hitos de enfoque priorizado'!$B252=3,'Hitos de enfoque priorizado'!$F252,"")</f>
        <v/>
      </c>
      <c r="S252" s="75" t="str">
        <f>IF('Hitos de enfoque priorizado'!$B252=4,'Hitos de enfoque priorizado'!$F252,"")</f>
        <v/>
      </c>
      <c r="T252" s="75" t="str">
        <f>IF('Hitos de enfoque priorizado'!$B252=5,'Hitos de enfoque priorizado'!$F252,"")</f>
        <v/>
      </c>
      <c r="U252" s="76" t="str">
        <f>IF('Hitos de enfoque priorizado'!$B252=6,'Hitos de enfoque priorizado'!$F252,"")</f>
        <v/>
      </c>
      <c r="V252" s="77" t="str">
        <f>IF(AND('Hitos de enfoque priorizado'!C252="Sí",'Hitos de enfoque priorizado'!F252=""),"CORRECT",IF('Hitos de enfoque priorizado'!C252="No","CORRECT",IF('Hitos de enfoque priorizado'!B252=1,"ERROR 1","N/C")))</f>
        <v>N/C</v>
      </c>
      <c r="W252" s="77" t="str">
        <f>IF(AND('Hitos de enfoque priorizado'!C252="Sí",'Hitos de enfoque priorizado'!F252=""),"CORRECT",IF('Hitos de enfoque priorizado'!C252="No","CORRECT",IF('Hitos de enfoque priorizado'!B252=2,"ERROR 1","N/C")))</f>
        <v>ERROR 1</v>
      </c>
      <c r="X252" s="77" t="str">
        <f>IF(AND('Hitos de enfoque priorizado'!C252="Sí",'Hitos de enfoque priorizado'!F252=""),"CORRECT",IF('Hitos de enfoque priorizado'!C252="No","CORRECT",IF('Hitos de enfoque priorizado'!B252=3,"ERROR 1","N/C")))</f>
        <v>N/C</v>
      </c>
      <c r="Y252" s="77" t="str">
        <f>IF(AND('Hitos de enfoque priorizado'!C252="Sí",'Hitos de enfoque priorizado'!F252=""),"CORRECT",IF('Hitos de enfoque priorizado'!C252="No","CORRECT",IF('Hitos de enfoque priorizado'!B252=4,"ERROR 1","N/C")))</f>
        <v>N/C</v>
      </c>
      <c r="Z252" s="77" t="str">
        <f>IF(AND('Hitos de enfoque priorizado'!C252="Sí",'Hitos de enfoque priorizado'!F252=""),"CORRECT",IF('Hitos de enfoque priorizado'!C252="No","CORRECT",IF('Hitos de enfoque priorizado'!B252=5,"ERROR 1","N/C")))</f>
        <v>N/C</v>
      </c>
      <c r="AA252" s="77" t="str">
        <f>IF(AND('Hitos de enfoque priorizado'!C252="Sí",'Hitos de enfoque priorizado'!F252=""),"CORRECT",IF('Hitos de enfoque priorizado'!C252="No","CORRECT",IF('Hitos de enfoque priorizado'!B252=6,"ERROR 1","N/C")))</f>
        <v>N/C</v>
      </c>
      <c r="AB252" s="69" t="str">
        <f>IF(AND('Hitos de enfoque priorizado'!C252="No",'Hitos de enfoque priorizado'!F252=""),IF('Hitos de enfoque priorizado'!B252=1,"ERROR 2","N/C"),"CORRECT")</f>
        <v>CORRECT</v>
      </c>
      <c r="AC252" s="69" t="str">
        <f>IF(AND('Hitos de enfoque priorizado'!C252="No",'Hitos de enfoque priorizado'!F252=""),IF('Hitos de enfoque priorizado'!B252=2,"ERROR 2","N/C"),"CORRECT")</f>
        <v>CORRECT</v>
      </c>
      <c r="AD252" s="69" t="str">
        <f>IF(AND('Hitos de enfoque priorizado'!C252="No",'Hitos de enfoque priorizado'!F252=""),IF('Hitos de enfoque priorizado'!B252=3,"ERROR 2","N/C"),"CORRECT")</f>
        <v>CORRECT</v>
      </c>
      <c r="AE252" s="69" t="str">
        <f>IF(AND('Hitos de enfoque priorizado'!C252="No",'Hitos de enfoque priorizado'!F252=""),IF('Hitos de enfoque priorizado'!B252=4,"ERROR 2","N/C"),"CORRECT")</f>
        <v>CORRECT</v>
      </c>
      <c r="AF252" s="69" t="str">
        <f>IF(AND('Hitos de enfoque priorizado'!C252="No",'Hitos de enfoque priorizado'!F252=""),IF('Hitos de enfoque priorizado'!B252=5,"ERROR 2","N/C"),"CORRECT")</f>
        <v>CORRECT</v>
      </c>
      <c r="AG252" s="78" t="str">
        <f>IF(AND('Hitos de enfoque priorizado'!C252="No",'Hitos de enfoque priorizado'!F252=""),IF('Hitos de enfoque priorizado'!B252=6,"ERROR 2","N/C"),"CORRECT")</f>
        <v>CORRECT</v>
      </c>
    </row>
    <row r="253" spans="1:33">
      <c r="A253" s="85">
        <f>COUNTIFS('Hitos de enfoque priorizado'!B253,"1",'Hitos de enfoque priorizado'!C253,"Sí")</f>
        <v>0</v>
      </c>
      <c r="B253" s="90">
        <f>COUNTIFS('Hitos de enfoque priorizado'!B253,"2",'Hitos de enfoque priorizado'!C253,"Sí")</f>
        <v>0</v>
      </c>
      <c r="C253" s="86">
        <f>COUNTIFS('Hitos de enfoque priorizado'!B253,"3",'Hitos de enfoque priorizado'!C253,"Sí")</f>
        <v>0</v>
      </c>
      <c r="D253" s="87">
        <f>COUNTIFS('Hitos de enfoque priorizado'!B253,"4",'Hitos de enfoque priorizado'!C253,"Sí")</f>
        <v>0</v>
      </c>
      <c r="E253" s="88">
        <f>COUNTIFS('Hitos de enfoque priorizado'!B253,"5",'Hitos de enfoque priorizado'!C253,"Sí")</f>
        <v>0</v>
      </c>
      <c r="F253" s="89">
        <f>COUNTIFS('Hitos de enfoque priorizado'!B253,"6",'Hitos de enfoque priorizado'!C253,"Sí")</f>
        <v>0</v>
      </c>
      <c r="G253" s="276">
        <f t="shared" si="11"/>
        <v>0</v>
      </c>
      <c r="H253" s="172">
        <f>COUNTIFS('Hitos de enfoque priorizado'!B253,"1",'Hitos de enfoque priorizado'!C253,"N/C")</f>
        <v>0</v>
      </c>
      <c r="I253" s="172">
        <f>COUNTIFS('Hitos de enfoque priorizado'!B253,"2",'Hitos de enfoque priorizado'!C253,"N/C")</f>
        <v>0</v>
      </c>
      <c r="J253" s="172">
        <f>COUNTIFS('Hitos de enfoque priorizado'!B253,"3",'Hitos de enfoque priorizado'!C253,"N/C")</f>
        <v>0</v>
      </c>
      <c r="K253" s="172">
        <f>COUNTIFS('Hitos de enfoque priorizado'!B253,"4",'Hitos de enfoque priorizado'!C253,"N/C")</f>
        <v>0</v>
      </c>
      <c r="L253" s="172">
        <f>COUNTIFS('Hitos de enfoque priorizado'!B253,"5",'Hitos de enfoque priorizado'!C253,"N/C")</f>
        <v>0</v>
      </c>
      <c r="M253" s="172">
        <f>COUNTIFS('Hitos de enfoque priorizado'!B253,"6",'Hitos de enfoque priorizado'!C253,"N/C")</f>
        <v>0</v>
      </c>
      <c r="N253" s="262">
        <f t="shared" si="10"/>
        <v>0</v>
      </c>
      <c r="O253" s="281"/>
      <c r="P253" s="75" t="str">
        <f>IF('Hitos de enfoque priorizado'!$B253=1,'Hitos de enfoque priorizado'!$F253,"")</f>
        <v/>
      </c>
      <c r="Q253" s="75">
        <f>IF('Hitos de enfoque priorizado'!$B253=2,'Hitos de enfoque priorizado'!$F253,"")</f>
        <v>0</v>
      </c>
      <c r="R253" s="75" t="str">
        <f>IF('Hitos de enfoque priorizado'!$B253=3,'Hitos de enfoque priorizado'!$F253,"")</f>
        <v/>
      </c>
      <c r="S253" s="75" t="str">
        <f>IF('Hitos de enfoque priorizado'!$B253=4,'Hitos de enfoque priorizado'!$F253,"")</f>
        <v/>
      </c>
      <c r="T253" s="75" t="str">
        <f>IF('Hitos de enfoque priorizado'!$B253=5,'Hitos de enfoque priorizado'!$F253,"")</f>
        <v/>
      </c>
      <c r="U253" s="76" t="str">
        <f>IF('Hitos de enfoque priorizado'!$B253=6,'Hitos de enfoque priorizado'!$F253,"")</f>
        <v/>
      </c>
      <c r="V253" s="77" t="str">
        <f>IF(AND('Hitos de enfoque priorizado'!C253="Sí",'Hitos de enfoque priorizado'!F253=""),"CORRECT",IF('Hitos de enfoque priorizado'!C253="No","CORRECT",IF('Hitos de enfoque priorizado'!B253=1,"ERROR 1","N/C")))</f>
        <v>N/C</v>
      </c>
      <c r="W253" s="77" t="str">
        <f>IF(AND('Hitos de enfoque priorizado'!C253="Sí",'Hitos de enfoque priorizado'!F253=""),"CORRECT",IF('Hitos de enfoque priorizado'!C253="No","CORRECT",IF('Hitos de enfoque priorizado'!B253=2,"ERROR 1","N/C")))</f>
        <v>ERROR 1</v>
      </c>
      <c r="X253" s="77" t="str">
        <f>IF(AND('Hitos de enfoque priorizado'!C253="Sí",'Hitos de enfoque priorizado'!F253=""),"CORRECT",IF('Hitos de enfoque priorizado'!C253="No","CORRECT",IF('Hitos de enfoque priorizado'!B253=3,"ERROR 1","N/C")))</f>
        <v>N/C</v>
      </c>
      <c r="Y253" s="77" t="str">
        <f>IF(AND('Hitos de enfoque priorizado'!C253="Sí",'Hitos de enfoque priorizado'!F253=""),"CORRECT",IF('Hitos de enfoque priorizado'!C253="No","CORRECT",IF('Hitos de enfoque priorizado'!B253=4,"ERROR 1","N/C")))</f>
        <v>N/C</v>
      </c>
      <c r="Z253" s="77" t="str">
        <f>IF(AND('Hitos de enfoque priorizado'!C253="Sí",'Hitos de enfoque priorizado'!F253=""),"CORRECT",IF('Hitos de enfoque priorizado'!C253="No","CORRECT",IF('Hitos de enfoque priorizado'!B253=5,"ERROR 1","N/C")))</f>
        <v>N/C</v>
      </c>
      <c r="AA253" s="77" t="str">
        <f>IF(AND('Hitos de enfoque priorizado'!C253="Sí",'Hitos de enfoque priorizado'!F253=""),"CORRECT",IF('Hitos de enfoque priorizado'!C253="No","CORRECT",IF('Hitos de enfoque priorizado'!B253=6,"ERROR 1","N/C")))</f>
        <v>N/C</v>
      </c>
      <c r="AB253" s="69" t="str">
        <f>IF(AND('Hitos de enfoque priorizado'!C253="No",'Hitos de enfoque priorizado'!F253=""),IF('Hitos de enfoque priorizado'!B253=1,"ERROR 2","N/C"),"CORRECT")</f>
        <v>CORRECT</v>
      </c>
      <c r="AC253" s="69" t="str">
        <f>IF(AND('Hitos de enfoque priorizado'!C253="No",'Hitos de enfoque priorizado'!F253=""),IF('Hitos de enfoque priorizado'!B253=2,"ERROR 2","N/C"),"CORRECT")</f>
        <v>CORRECT</v>
      </c>
      <c r="AD253" s="69" t="str">
        <f>IF(AND('Hitos de enfoque priorizado'!C253="No",'Hitos de enfoque priorizado'!F253=""),IF('Hitos de enfoque priorizado'!B253=3,"ERROR 2","N/C"),"CORRECT")</f>
        <v>CORRECT</v>
      </c>
      <c r="AE253" s="69" t="str">
        <f>IF(AND('Hitos de enfoque priorizado'!C253="No",'Hitos de enfoque priorizado'!F253=""),IF('Hitos de enfoque priorizado'!B253=4,"ERROR 2","N/C"),"CORRECT")</f>
        <v>CORRECT</v>
      </c>
      <c r="AF253" s="69" t="str">
        <f>IF(AND('Hitos de enfoque priorizado'!C253="No",'Hitos de enfoque priorizado'!F253=""),IF('Hitos de enfoque priorizado'!B253=5,"ERROR 2","N/C"),"CORRECT")</f>
        <v>CORRECT</v>
      </c>
      <c r="AG253" s="78" t="str">
        <f>IF(AND('Hitos de enfoque priorizado'!C253="No",'Hitos de enfoque priorizado'!F253=""),IF('Hitos de enfoque priorizado'!B253=6,"ERROR 2","N/C"),"CORRECT")</f>
        <v>CORRECT</v>
      </c>
    </row>
    <row r="254" spans="1:33">
      <c r="A254" s="85">
        <f>COUNTIFS('Hitos de enfoque priorizado'!B254,"1",'Hitos de enfoque priorizado'!C254,"Sí")</f>
        <v>0</v>
      </c>
      <c r="B254" s="90">
        <f>COUNTIFS('Hitos de enfoque priorizado'!B254,"2",'Hitos de enfoque priorizado'!C254,"Sí")</f>
        <v>0</v>
      </c>
      <c r="C254" s="86">
        <f>COUNTIFS('Hitos de enfoque priorizado'!B254,"3",'Hitos de enfoque priorizado'!C254,"Sí")</f>
        <v>0</v>
      </c>
      <c r="D254" s="87">
        <f>COUNTIFS('Hitos de enfoque priorizado'!B254,"4",'Hitos de enfoque priorizado'!C254,"Sí")</f>
        <v>0</v>
      </c>
      <c r="E254" s="88">
        <f>COUNTIFS('Hitos de enfoque priorizado'!B254,"5",'Hitos de enfoque priorizado'!C254,"Sí")</f>
        <v>0</v>
      </c>
      <c r="F254" s="89">
        <f>COUNTIFS('Hitos de enfoque priorizado'!B254,"6",'Hitos de enfoque priorizado'!C254,"Sí")</f>
        <v>0</v>
      </c>
      <c r="G254" s="276">
        <f t="shared" si="11"/>
        <v>0</v>
      </c>
      <c r="H254" s="172">
        <f>COUNTIFS('Hitos de enfoque priorizado'!B254,"1",'Hitos de enfoque priorizado'!C254,"N/C")</f>
        <v>0</v>
      </c>
      <c r="I254" s="172">
        <f>COUNTIFS('Hitos de enfoque priorizado'!B254,"2",'Hitos de enfoque priorizado'!C254,"N/C")</f>
        <v>0</v>
      </c>
      <c r="J254" s="172">
        <f>COUNTIFS('Hitos de enfoque priorizado'!B254,"3",'Hitos de enfoque priorizado'!C254,"N/C")</f>
        <v>0</v>
      </c>
      <c r="K254" s="172">
        <f>COUNTIFS('Hitos de enfoque priorizado'!B254,"4",'Hitos de enfoque priorizado'!C254,"N/C")</f>
        <v>0</v>
      </c>
      <c r="L254" s="172">
        <f>COUNTIFS('Hitos de enfoque priorizado'!B254,"5",'Hitos de enfoque priorizado'!C254,"N/C")</f>
        <v>0</v>
      </c>
      <c r="M254" s="172">
        <f>COUNTIFS('Hitos de enfoque priorizado'!B254,"6",'Hitos de enfoque priorizado'!C254,"N/C")</f>
        <v>0</v>
      </c>
      <c r="N254" s="262">
        <f t="shared" si="10"/>
        <v>0</v>
      </c>
      <c r="O254" s="281"/>
      <c r="P254" s="75" t="str">
        <f>IF('Hitos de enfoque priorizado'!$B254=1,'Hitos de enfoque priorizado'!$F254,"")</f>
        <v/>
      </c>
      <c r="Q254" s="75">
        <f>IF('Hitos de enfoque priorizado'!$B254=2,'Hitos de enfoque priorizado'!$F254,"")</f>
        <v>0</v>
      </c>
      <c r="R254" s="75" t="str">
        <f>IF('Hitos de enfoque priorizado'!$B254=3,'Hitos de enfoque priorizado'!$F254,"")</f>
        <v/>
      </c>
      <c r="S254" s="75" t="str">
        <f>IF('Hitos de enfoque priorizado'!$B254=4,'Hitos de enfoque priorizado'!$F254,"")</f>
        <v/>
      </c>
      <c r="T254" s="75" t="str">
        <f>IF('Hitos de enfoque priorizado'!$B254=5,'Hitos de enfoque priorizado'!$F254,"")</f>
        <v/>
      </c>
      <c r="U254" s="76" t="str">
        <f>IF('Hitos de enfoque priorizado'!$B254=6,'Hitos de enfoque priorizado'!$F254,"")</f>
        <v/>
      </c>
      <c r="V254" s="77" t="str">
        <f>IF(AND('Hitos de enfoque priorizado'!C254="Sí",'Hitos de enfoque priorizado'!F254=""),"CORRECT",IF('Hitos de enfoque priorizado'!C254="No","CORRECT",IF('Hitos de enfoque priorizado'!B254=1,"ERROR 1","N/C")))</f>
        <v>N/C</v>
      </c>
      <c r="W254" s="77" t="str">
        <f>IF(AND('Hitos de enfoque priorizado'!C254="Sí",'Hitos de enfoque priorizado'!F254=""),"CORRECT",IF('Hitos de enfoque priorizado'!C254="No","CORRECT",IF('Hitos de enfoque priorizado'!B254=2,"ERROR 1","N/C")))</f>
        <v>ERROR 1</v>
      </c>
      <c r="X254" s="77" t="str">
        <f>IF(AND('Hitos de enfoque priorizado'!C254="Sí",'Hitos de enfoque priorizado'!F254=""),"CORRECT",IF('Hitos de enfoque priorizado'!C254="No","CORRECT",IF('Hitos de enfoque priorizado'!B254=3,"ERROR 1","N/C")))</f>
        <v>N/C</v>
      </c>
      <c r="Y254" s="77" t="str">
        <f>IF(AND('Hitos de enfoque priorizado'!C254="Sí",'Hitos de enfoque priorizado'!F254=""),"CORRECT",IF('Hitos de enfoque priorizado'!C254="No","CORRECT",IF('Hitos de enfoque priorizado'!B254=4,"ERROR 1","N/C")))</f>
        <v>N/C</v>
      </c>
      <c r="Z254" s="77" t="str">
        <f>IF(AND('Hitos de enfoque priorizado'!C254="Sí",'Hitos de enfoque priorizado'!F254=""),"CORRECT",IF('Hitos de enfoque priorizado'!C254="No","CORRECT",IF('Hitos de enfoque priorizado'!B254=5,"ERROR 1","N/C")))</f>
        <v>N/C</v>
      </c>
      <c r="AA254" s="77" t="str">
        <f>IF(AND('Hitos de enfoque priorizado'!C254="Sí",'Hitos de enfoque priorizado'!F254=""),"CORRECT",IF('Hitos de enfoque priorizado'!C254="No","CORRECT",IF('Hitos de enfoque priorizado'!B254=6,"ERROR 1","N/C")))</f>
        <v>N/C</v>
      </c>
      <c r="AB254" s="69" t="str">
        <f>IF(AND('Hitos de enfoque priorizado'!C254="No",'Hitos de enfoque priorizado'!F254=""),IF('Hitos de enfoque priorizado'!B254=1,"ERROR 2","N/C"),"CORRECT")</f>
        <v>CORRECT</v>
      </c>
      <c r="AC254" s="69" t="str">
        <f>IF(AND('Hitos de enfoque priorizado'!C254="No",'Hitos de enfoque priorizado'!F254=""),IF('Hitos de enfoque priorizado'!B254=2,"ERROR 2","N/C"),"CORRECT")</f>
        <v>CORRECT</v>
      </c>
      <c r="AD254" s="69" t="str">
        <f>IF(AND('Hitos de enfoque priorizado'!C254="No",'Hitos de enfoque priorizado'!F254=""),IF('Hitos de enfoque priorizado'!B254=3,"ERROR 2","N/C"),"CORRECT")</f>
        <v>CORRECT</v>
      </c>
      <c r="AE254" s="69" t="str">
        <f>IF(AND('Hitos de enfoque priorizado'!C254="No",'Hitos de enfoque priorizado'!F254=""),IF('Hitos de enfoque priorizado'!B254=4,"ERROR 2","N/C"),"CORRECT")</f>
        <v>CORRECT</v>
      </c>
      <c r="AF254" s="69" t="str">
        <f>IF(AND('Hitos de enfoque priorizado'!C254="No",'Hitos de enfoque priorizado'!F254=""),IF('Hitos de enfoque priorizado'!B254=5,"ERROR 2","N/C"),"CORRECT")</f>
        <v>CORRECT</v>
      </c>
      <c r="AG254" s="78" t="str">
        <f>IF(AND('Hitos de enfoque priorizado'!C254="No",'Hitos de enfoque priorizado'!F254=""),IF('Hitos de enfoque priorizado'!B254=6,"ERROR 2","N/C"),"CORRECT")</f>
        <v>CORRECT</v>
      </c>
    </row>
    <row r="255" spans="1:33">
      <c r="A255" s="85">
        <f>COUNTIFS('Hitos de enfoque priorizado'!B255,"1",'Hitos de enfoque priorizado'!C255,"Sí")</f>
        <v>0</v>
      </c>
      <c r="B255" s="90">
        <f>COUNTIFS('Hitos de enfoque priorizado'!B255,"2",'Hitos de enfoque priorizado'!C255,"Sí")</f>
        <v>0</v>
      </c>
      <c r="C255" s="86">
        <f>COUNTIFS('Hitos de enfoque priorizado'!B255,"3",'Hitos de enfoque priorizado'!C255,"Sí")</f>
        <v>0</v>
      </c>
      <c r="D255" s="87">
        <f>COUNTIFS('Hitos de enfoque priorizado'!B255,"4",'Hitos de enfoque priorizado'!C255,"Sí")</f>
        <v>0</v>
      </c>
      <c r="E255" s="88">
        <f>COUNTIFS('Hitos de enfoque priorizado'!B255,"5",'Hitos de enfoque priorizado'!C255,"Sí")</f>
        <v>0</v>
      </c>
      <c r="F255" s="89">
        <f>COUNTIFS('Hitos de enfoque priorizado'!B255,"6",'Hitos de enfoque priorizado'!C255,"Sí")</f>
        <v>0</v>
      </c>
      <c r="G255" s="276">
        <f t="shared" si="11"/>
        <v>0</v>
      </c>
      <c r="H255" s="172">
        <f>COUNTIFS('Hitos de enfoque priorizado'!B255,"1",'Hitos de enfoque priorizado'!C255,"N/C")</f>
        <v>0</v>
      </c>
      <c r="I255" s="172">
        <f>COUNTIFS('Hitos de enfoque priorizado'!B255,"2",'Hitos de enfoque priorizado'!C255,"N/C")</f>
        <v>0</v>
      </c>
      <c r="J255" s="172">
        <f>COUNTIFS('Hitos de enfoque priorizado'!B255,"3",'Hitos de enfoque priorizado'!C255,"N/C")</f>
        <v>0</v>
      </c>
      <c r="K255" s="172">
        <f>COUNTIFS('Hitos de enfoque priorizado'!B255,"4",'Hitos de enfoque priorizado'!C255,"N/C")</f>
        <v>0</v>
      </c>
      <c r="L255" s="172">
        <f>COUNTIFS('Hitos de enfoque priorizado'!B255,"5",'Hitos de enfoque priorizado'!C255,"N/C")</f>
        <v>0</v>
      </c>
      <c r="M255" s="172">
        <f>COUNTIFS('Hitos de enfoque priorizado'!B255,"6",'Hitos de enfoque priorizado'!C255,"N/C")</f>
        <v>0</v>
      </c>
      <c r="N255" s="262">
        <f t="shared" si="10"/>
        <v>0</v>
      </c>
      <c r="O255" s="281"/>
      <c r="P255" s="75" t="str">
        <f>IF('Hitos de enfoque priorizado'!$B255=1,'Hitos de enfoque priorizado'!$F255,"")</f>
        <v/>
      </c>
      <c r="Q255" s="75">
        <f>IF('Hitos de enfoque priorizado'!$B255=2,'Hitos de enfoque priorizado'!$F255,"")</f>
        <v>0</v>
      </c>
      <c r="R255" s="75" t="str">
        <f>IF('Hitos de enfoque priorizado'!$B255=3,'Hitos de enfoque priorizado'!$F255,"")</f>
        <v/>
      </c>
      <c r="S255" s="75" t="str">
        <f>IF('Hitos de enfoque priorizado'!$B255=4,'Hitos de enfoque priorizado'!$F255,"")</f>
        <v/>
      </c>
      <c r="T255" s="75" t="str">
        <f>IF('Hitos de enfoque priorizado'!$B255=5,'Hitos de enfoque priorizado'!$F255,"")</f>
        <v/>
      </c>
      <c r="U255" s="76" t="str">
        <f>IF('Hitos de enfoque priorizado'!$B255=6,'Hitos de enfoque priorizado'!$F255,"")</f>
        <v/>
      </c>
      <c r="V255" s="77" t="str">
        <f>IF(AND('Hitos de enfoque priorizado'!C255="Sí",'Hitos de enfoque priorizado'!F255=""),"CORRECT",IF('Hitos de enfoque priorizado'!C255="No","CORRECT",IF('Hitos de enfoque priorizado'!B255=1,"ERROR 1","N/C")))</f>
        <v>N/C</v>
      </c>
      <c r="W255" s="77" t="str">
        <f>IF(AND('Hitos de enfoque priorizado'!C255="Sí",'Hitos de enfoque priorizado'!F255=""),"CORRECT",IF('Hitos de enfoque priorizado'!C255="No","CORRECT",IF('Hitos de enfoque priorizado'!B255=2,"ERROR 1","N/C")))</f>
        <v>ERROR 1</v>
      </c>
      <c r="X255" s="77" t="str">
        <f>IF(AND('Hitos de enfoque priorizado'!C255="Sí",'Hitos de enfoque priorizado'!F255=""),"CORRECT",IF('Hitos de enfoque priorizado'!C255="No","CORRECT",IF('Hitos de enfoque priorizado'!B255=3,"ERROR 1","N/C")))</f>
        <v>N/C</v>
      </c>
      <c r="Y255" s="77" t="str">
        <f>IF(AND('Hitos de enfoque priorizado'!C255="Sí",'Hitos de enfoque priorizado'!F255=""),"CORRECT",IF('Hitos de enfoque priorizado'!C255="No","CORRECT",IF('Hitos de enfoque priorizado'!B255=4,"ERROR 1","N/C")))</f>
        <v>N/C</v>
      </c>
      <c r="Z255" s="77" t="str">
        <f>IF(AND('Hitos de enfoque priorizado'!C255="Sí",'Hitos de enfoque priorizado'!F255=""),"CORRECT",IF('Hitos de enfoque priorizado'!C255="No","CORRECT",IF('Hitos de enfoque priorizado'!B255=5,"ERROR 1","N/C")))</f>
        <v>N/C</v>
      </c>
      <c r="AA255" s="77" t="str">
        <f>IF(AND('Hitos de enfoque priorizado'!C255="Sí",'Hitos de enfoque priorizado'!F255=""),"CORRECT",IF('Hitos de enfoque priorizado'!C255="No","CORRECT",IF('Hitos de enfoque priorizado'!B255=6,"ERROR 1","N/C")))</f>
        <v>N/C</v>
      </c>
      <c r="AB255" s="69" t="str">
        <f>IF(AND('Hitos de enfoque priorizado'!C255="No",'Hitos de enfoque priorizado'!F255=""),IF('Hitos de enfoque priorizado'!B255=1,"ERROR 2","N/C"),"CORRECT")</f>
        <v>CORRECT</v>
      </c>
      <c r="AC255" s="69" t="str">
        <f>IF(AND('Hitos de enfoque priorizado'!C255="No",'Hitos de enfoque priorizado'!F255=""),IF('Hitos de enfoque priorizado'!B255=2,"ERROR 2","N/C"),"CORRECT")</f>
        <v>CORRECT</v>
      </c>
      <c r="AD255" s="69" t="str">
        <f>IF(AND('Hitos de enfoque priorizado'!C255="No",'Hitos de enfoque priorizado'!F255=""),IF('Hitos de enfoque priorizado'!B255=3,"ERROR 2","N/C"),"CORRECT")</f>
        <v>CORRECT</v>
      </c>
      <c r="AE255" s="69" t="str">
        <f>IF(AND('Hitos de enfoque priorizado'!C255="No",'Hitos de enfoque priorizado'!F255=""),IF('Hitos de enfoque priorizado'!B255=4,"ERROR 2","N/C"),"CORRECT")</f>
        <v>CORRECT</v>
      </c>
      <c r="AF255" s="69" t="str">
        <f>IF(AND('Hitos de enfoque priorizado'!C255="No",'Hitos de enfoque priorizado'!F255=""),IF('Hitos de enfoque priorizado'!B255=5,"ERROR 2","N/C"),"CORRECT")</f>
        <v>CORRECT</v>
      </c>
      <c r="AG255" s="78" t="str">
        <f>IF(AND('Hitos de enfoque priorizado'!C255="No",'Hitos de enfoque priorizado'!F255=""),IF('Hitos de enfoque priorizado'!B255=6,"ERROR 2","N/C"),"CORRECT")</f>
        <v>CORRECT</v>
      </c>
    </row>
    <row r="256" spans="1:33">
      <c r="A256" s="85">
        <f>COUNTIFS('Hitos de enfoque priorizado'!B256,"1",'Hitos de enfoque priorizado'!C256,"Sí")</f>
        <v>0</v>
      </c>
      <c r="B256" s="90">
        <f>COUNTIFS('Hitos de enfoque priorizado'!B256,"2",'Hitos de enfoque priorizado'!C256,"Sí")</f>
        <v>0</v>
      </c>
      <c r="C256" s="86">
        <f>COUNTIFS('Hitos de enfoque priorizado'!B256,"3",'Hitos de enfoque priorizado'!C256,"Sí")</f>
        <v>0</v>
      </c>
      <c r="D256" s="87">
        <f>COUNTIFS('Hitos de enfoque priorizado'!B256,"4",'Hitos de enfoque priorizado'!C256,"Sí")</f>
        <v>0</v>
      </c>
      <c r="E256" s="88">
        <f>COUNTIFS('Hitos de enfoque priorizado'!B256,"5",'Hitos de enfoque priorizado'!C256,"Sí")</f>
        <v>0</v>
      </c>
      <c r="F256" s="89">
        <f>COUNTIFS('Hitos de enfoque priorizado'!B256,"6",'Hitos de enfoque priorizado'!C256,"Sí")</f>
        <v>0</v>
      </c>
      <c r="G256" s="276">
        <f t="shared" si="11"/>
        <v>0</v>
      </c>
      <c r="H256" s="172">
        <f>COUNTIFS('Hitos de enfoque priorizado'!B256,"1",'Hitos de enfoque priorizado'!C256,"N/C")</f>
        <v>0</v>
      </c>
      <c r="I256" s="172">
        <f>COUNTIFS('Hitos de enfoque priorizado'!B256,"2",'Hitos de enfoque priorizado'!C256,"N/C")</f>
        <v>0</v>
      </c>
      <c r="J256" s="172">
        <f>COUNTIFS('Hitos de enfoque priorizado'!B256,"3",'Hitos de enfoque priorizado'!C256,"N/C")</f>
        <v>0</v>
      </c>
      <c r="K256" s="172">
        <f>COUNTIFS('Hitos de enfoque priorizado'!B256,"4",'Hitos de enfoque priorizado'!C256,"N/C")</f>
        <v>0</v>
      </c>
      <c r="L256" s="172">
        <f>COUNTIFS('Hitos de enfoque priorizado'!B256,"5",'Hitos de enfoque priorizado'!C256,"N/C")</f>
        <v>0</v>
      </c>
      <c r="M256" s="172">
        <f>COUNTIFS('Hitos de enfoque priorizado'!B256,"6",'Hitos de enfoque priorizado'!C256,"N/C")</f>
        <v>0</v>
      </c>
      <c r="N256" s="262">
        <f t="shared" si="10"/>
        <v>0</v>
      </c>
      <c r="O256" s="281"/>
      <c r="P256" s="75" t="str">
        <f>IF('Hitos de enfoque priorizado'!$B256=1,'Hitos de enfoque priorizado'!$F256,"")</f>
        <v/>
      </c>
      <c r="Q256" s="75">
        <f>IF('Hitos de enfoque priorizado'!$B256=2,'Hitos de enfoque priorizado'!$F256,"")</f>
        <v>0</v>
      </c>
      <c r="R256" s="75" t="str">
        <f>IF('Hitos de enfoque priorizado'!$B256=3,'Hitos de enfoque priorizado'!$F256,"")</f>
        <v/>
      </c>
      <c r="S256" s="75" t="str">
        <f>IF('Hitos de enfoque priorizado'!$B256=4,'Hitos de enfoque priorizado'!$F256,"")</f>
        <v/>
      </c>
      <c r="T256" s="75" t="str">
        <f>IF('Hitos de enfoque priorizado'!$B256=5,'Hitos de enfoque priorizado'!$F256,"")</f>
        <v/>
      </c>
      <c r="U256" s="76" t="str">
        <f>IF('Hitos de enfoque priorizado'!$B256=6,'Hitos de enfoque priorizado'!$F256,"")</f>
        <v/>
      </c>
      <c r="V256" s="77" t="str">
        <f>IF(AND('Hitos de enfoque priorizado'!C256="Sí",'Hitos de enfoque priorizado'!F256=""),"CORRECT",IF('Hitos de enfoque priorizado'!C256="No","CORRECT",IF('Hitos de enfoque priorizado'!B256=1,"ERROR 1","N/C")))</f>
        <v>N/C</v>
      </c>
      <c r="W256" s="77" t="str">
        <f>IF(AND('Hitos de enfoque priorizado'!C256="Sí",'Hitos de enfoque priorizado'!F256=""),"CORRECT",IF('Hitos de enfoque priorizado'!C256="No","CORRECT",IF('Hitos de enfoque priorizado'!B256=2,"ERROR 1","N/C")))</f>
        <v>ERROR 1</v>
      </c>
      <c r="X256" s="77" t="str">
        <f>IF(AND('Hitos de enfoque priorizado'!C256="Sí",'Hitos de enfoque priorizado'!F256=""),"CORRECT",IF('Hitos de enfoque priorizado'!C256="No","CORRECT",IF('Hitos de enfoque priorizado'!B256=3,"ERROR 1","N/C")))</f>
        <v>N/C</v>
      </c>
      <c r="Y256" s="77" t="str">
        <f>IF(AND('Hitos de enfoque priorizado'!C256="Sí",'Hitos de enfoque priorizado'!F256=""),"CORRECT",IF('Hitos de enfoque priorizado'!C256="No","CORRECT",IF('Hitos de enfoque priorizado'!B256=4,"ERROR 1","N/C")))</f>
        <v>N/C</v>
      </c>
      <c r="Z256" s="77" t="str">
        <f>IF(AND('Hitos de enfoque priorizado'!C256="Sí",'Hitos de enfoque priorizado'!F256=""),"CORRECT",IF('Hitos de enfoque priorizado'!C256="No","CORRECT",IF('Hitos de enfoque priorizado'!B256=5,"ERROR 1","N/C")))</f>
        <v>N/C</v>
      </c>
      <c r="AA256" s="77" t="str">
        <f>IF(AND('Hitos de enfoque priorizado'!C256="Sí",'Hitos de enfoque priorizado'!F256=""),"CORRECT",IF('Hitos de enfoque priorizado'!C256="No","CORRECT",IF('Hitos de enfoque priorizado'!B256=6,"ERROR 1","N/C")))</f>
        <v>N/C</v>
      </c>
      <c r="AB256" s="69" t="str">
        <f>IF(AND('Hitos de enfoque priorizado'!C256="No",'Hitos de enfoque priorizado'!F256=""),IF('Hitos de enfoque priorizado'!B256=1,"ERROR 2","N/C"),"CORRECT")</f>
        <v>CORRECT</v>
      </c>
      <c r="AC256" s="69" t="str">
        <f>IF(AND('Hitos de enfoque priorizado'!C256="No",'Hitos de enfoque priorizado'!F256=""),IF('Hitos de enfoque priorizado'!B256=2,"ERROR 2","N/C"),"CORRECT")</f>
        <v>CORRECT</v>
      </c>
      <c r="AD256" s="69" t="str">
        <f>IF(AND('Hitos de enfoque priorizado'!C256="No",'Hitos de enfoque priorizado'!F256=""),IF('Hitos de enfoque priorizado'!B256=3,"ERROR 2","N/C"),"CORRECT")</f>
        <v>CORRECT</v>
      </c>
      <c r="AE256" s="69" t="str">
        <f>IF(AND('Hitos de enfoque priorizado'!C256="No",'Hitos de enfoque priorizado'!F256=""),IF('Hitos de enfoque priorizado'!B256=4,"ERROR 2","N/C"),"CORRECT")</f>
        <v>CORRECT</v>
      </c>
      <c r="AF256" s="69" t="str">
        <f>IF(AND('Hitos de enfoque priorizado'!C256="No",'Hitos de enfoque priorizado'!F256=""),IF('Hitos de enfoque priorizado'!B256=5,"ERROR 2","N/C"),"CORRECT")</f>
        <v>CORRECT</v>
      </c>
      <c r="AG256" s="78" t="str">
        <f>IF(AND('Hitos de enfoque priorizado'!C256="No",'Hitos de enfoque priorizado'!F256=""),IF('Hitos de enfoque priorizado'!B256=6,"ERROR 2","N/C"),"CORRECT")</f>
        <v>CORRECT</v>
      </c>
    </row>
    <row r="257" spans="1:33">
      <c r="A257" s="85">
        <f>COUNTIFS('Hitos de enfoque priorizado'!B257,"1",'Hitos de enfoque priorizado'!C257,"Sí")</f>
        <v>0</v>
      </c>
      <c r="B257" s="90">
        <f>COUNTIFS('Hitos de enfoque priorizado'!B257,"2",'Hitos de enfoque priorizado'!C257,"Sí")</f>
        <v>0</v>
      </c>
      <c r="C257" s="86">
        <f>COUNTIFS('Hitos de enfoque priorizado'!B257,"3",'Hitos de enfoque priorizado'!C257,"Sí")</f>
        <v>0</v>
      </c>
      <c r="D257" s="87">
        <f>COUNTIFS('Hitos de enfoque priorizado'!B257,"4",'Hitos de enfoque priorizado'!C257,"Sí")</f>
        <v>0</v>
      </c>
      <c r="E257" s="88">
        <f>COUNTIFS('Hitos de enfoque priorizado'!B257,"5",'Hitos de enfoque priorizado'!C257,"Sí")</f>
        <v>0</v>
      </c>
      <c r="F257" s="89">
        <f>COUNTIFS('Hitos de enfoque priorizado'!B257,"6",'Hitos de enfoque priorizado'!C257,"Sí")</f>
        <v>0</v>
      </c>
      <c r="G257" s="276">
        <f t="shared" si="11"/>
        <v>0</v>
      </c>
      <c r="H257" s="172">
        <f>COUNTIFS('Hitos de enfoque priorizado'!B257,"1",'Hitos de enfoque priorizado'!C257,"N/C")</f>
        <v>0</v>
      </c>
      <c r="I257" s="172">
        <f>COUNTIFS('Hitos de enfoque priorizado'!B257,"2",'Hitos de enfoque priorizado'!C257,"N/C")</f>
        <v>0</v>
      </c>
      <c r="J257" s="172">
        <f>COUNTIFS('Hitos de enfoque priorizado'!B257,"3",'Hitos de enfoque priorizado'!C257,"N/C")</f>
        <v>0</v>
      </c>
      <c r="K257" s="172">
        <f>COUNTIFS('Hitos de enfoque priorizado'!B257,"4",'Hitos de enfoque priorizado'!C257,"N/C")</f>
        <v>0</v>
      </c>
      <c r="L257" s="172">
        <f>COUNTIFS('Hitos de enfoque priorizado'!B257,"5",'Hitos de enfoque priorizado'!C257,"N/C")</f>
        <v>0</v>
      </c>
      <c r="M257" s="172">
        <f>COUNTIFS('Hitos de enfoque priorizado'!B257,"6",'Hitos de enfoque priorizado'!C257,"N/C")</f>
        <v>0</v>
      </c>
      <c r="N257" s="262">
        <f t="shared" si="10"/>
        <v>0</v>
      </c>
      <c r="O257" s="281"/>
      <c r="P257" s="75" t="str">
        <f>IF('Hitos de enfoque priorizado'!$B257=1,'Hitos de enfoque priorizado'!$F257,"")</f>
        <v/>
      </c>
      <c r="Q257" s="75">
        <f>IF('Hitos de enfoque priorizado'!$B257=2,'Hitos de enfoque priorizado'!$F257,"")</f>
        <v>0</v>
      </c>
      <c r="R257" s="75" t="str">
        <f>IF('Hitos de enfoque priorizado'!$B257=3,'Hitos de enfoque priorizado'!$F257,"")</f>
        <v/>
      </c>
      <c r="S257" s="75" t="str">
        <f>IF('Hitos de enfoque priorizado'!$B257=4,'Hitos de enfoque priorizado'!$F257,"")</f>
        <v/>
      </c>
      <c r="T257" s="75" t="str">
        <f>IF('Hitos de enfoque priorizado'!$B257=5,'Hitos de enfoque priorizado'!$F257,"")</f>
        <v/>
      </c>
      <c r="U257" s="76" t="str">
        <f>IF('Hitos de enfoque priorizado'!$B257=6,'Hitos de enfoque priorizado'!$F257,"")</f>
        <v/>
      </c>
      <c r="V257" s="77" t="str">
        <f>IF(AND('Hitos de enfoque priorizado'!C257="Sí",'Hitos de enfoque priorizado'!F257=""),"CORRECT",IF('Hitos de enfoque priorizado'!C257="No","CORRECT",IF('Hitos de enfoque priorizado'!B257=1,"ERROR 1","N/C")))</f>
        <v>N/C</v>
      </c>
      <c r="W257" s="77" t="str">
        <f>IF(AND('Hitos de enfoque priorizado'!C257="Sí",'Hitos de enfoque priorizado'!F257=""),"CORRECT",IF('Hitos de enfoque priorizado'!C257="No","CORRECT",IF('Hitos de enfoque priorizado'!B257=2,"ERROR 1","N/C")))</f>
        <v>ERROR 1</v>
      </c>
      <c r="X257" s="77" t="str">
        <f>IF(AND('Hitos de enfoque priorizado'!C257="Sí",'Hitos de enfoque priorizado'!F257=""),"CORRECT",IF('Hitos de enfoque priorizado'!C257="No","CORRECT",IF('Hitos de enfoque priorizado'!B257=3,"ERROR 1","N/C")))</f>
        <v>N/C</v>
      </c>
      <c r="Y257" s="77" t="str">
        <f>IF(AND('Hitos de enfoque priorizado'!C257="Sí",'Hitos de enfoque priorizado'!F257=""),"CORRECT",IF('Hitos de enfoque priorizado'!C257="No","CORRECT",IF('Hitos de enfoque priorizado'!B257=4,"ERROR 1","N/C")))</f>
        <v>N/C</v>
      </c>
      <c r="Z257" s="77" t="str">
        <f>IF(AND('Hitos de enfoque priorizado'!C257="Sí",'Hitos de enfoque priorizado'!F257=""),"CORRECT",IF('Hitos de enfoque priorizado'!C257="No","CORRECT",IF('Hitos de enfoque priorizado'!B257=5,"ERROR 1","N/C")))</f>
        <v>N/C</v>
      </c>
      <c r="AA257" s="77" t="str">
        <f>IF(AND('Hitos de enfoque priorizado'!C257="Sí",'Hitos de enfoque priorizado'!F257=""),"CORRECT",IF('Hitos de enfoque priorizado'!C257="No","CORRECT",IF('Hitos de enfoque priorizado'!B257=6,"ERROR 1","N/C")))</f>
        <v>N/C</v>
      </c>
      <c r="AB257" s="69" t="str">
        <f>IF(AND('Hitos de enfoque priorizado'!C257="No",'Hitos de enfoque priorizado'!F257=""),IF('Hitos de enfoque priorizado'!B257=1,"ERROR 2","N/C"),"CORRECT")</f>
        <v>CORRECT</v>
      </c>
      <c r="AC257" s="69" t="str">
        <f>IF(AND('Hitos de enfoque priorizado'!C257="No",'Hitos de enfoque priorizado'!F257=""),IF('Hitos de enfoque priorizado'!B257=2,"ERROR 2","N/C"),"CORRECT")</f>
        <v>CORRECT</v>
      </c>
      <c r="AD257" s="69" t="str">
        <f>IF(AND('Hitos de enfoque priorizado'!C257="No",'Hitos de enfoque priorizado'!F257=""),IF('Hitos de enfoque priorizado'!B257=3,"ERROR 2","N/C"),"CORRECT")</f>
        <v>CORRECT</v>
      </c>
      <c r="AE257" s="69" t="str">
        <f>IF(AND('Hitos de enfoque priorizado'!C257="No",'Hitos de enfoque priorizado'!F257=""),IF('Hitos de enfoque priorizado'!B257=4,"ERROR 2","N/C"),"CORRECT")</f>
        <v>CORRECT</v>
      </c>
      <c r="AF257" s="69" t="str">
        <f>IF(AND('Hitos de enfoque priorizado'!C257="No",'Hitos de enfoque priorizado'!F257=""),IF('Hitos de enfoque priorizado'!B257=5,"ERROR 2","N/C"),"CORRECT")</f>
        <v>CORRECT</v>
      </c>
      <c r="AG257" s="78" t="str">
        <f>IF(AND('Hitos de enfoque priorizado'!C257="No",'Hitos de enfoque priorizado'!F257=""),IF('Hitos de enfoque priorizado'!B257=6,"ERROR 2","N/C"),"CORRECT")</f>
        <v>CORRECT</v>
      </c>
    </row>
    <row r="258" spans="1:33">
      <c r="A258" s="85">
        <f>COUNTIFS('Hitos de enfoque priorizado'!B258,"1",'Hitos de enfoque priorizado'!C258,"Sí")</f>
        <v>0</v>
      </c>
      <c r="B258" s="90">
        <f>COUNTIFS('Hitos de enfoque priorizado'!B258,"2",'Hitos de enfoque priorizado'!C258,"Sí")</f>
        <v>0</v>
      </c>
      <c r="C258" s="86">
        <f>COUNTIFS('Hitos de enfoque priorizado'!B258,"3",'Hitos de enfoque priorizado'!C258,"Sí")</f>
        <v>0</v>
      </c>
      <c r="D258" s="87">
        <f>COUNTIFS('Hitos de enfoque priorizado'!B258,"4",'Hitos de enfoque priorizado'!C258,"Sí")</f>
        <v>0</v>
      </c>
      <c r="E258" s="88">
        <f>COUNTIFS('Hitos de enfoque priorizado'!B258,"5",'Hitos de enfoque priorizado'!C258,"Sí")</f>
        <v>0</v>
      </c>
      <c r="F258" s="89">
        <f>COUNTIFS('Hitos de enfoque priorizado'!B258,"6",'Hitos de enfoque priorizado'!C258,"Sí")</f>
        <v>0</v>
      </c>
      <c r="G258" s="276">
        <f t="shared" si="11"/>
        <v>0</v>
      </c>
      <c r="H258" s="172">
        <f>COUNTIFS('Hitos de enfoque priorizado'!B258,"1",'Hitos de enfoque priorizado'!C258,"N/C")</f>
        <v>0</v>
      </c>
      <c r="I258" s="172">
        <f>COUNTIFS('Hitos de enfoque priorizado'!B258,"2",'Hitos de enfoque priorizado'!C258,"N/C")</f>
        <v>0</v>
      </c>
      <c r="J258" s="172">
        <f>COUNTIFS('Hitos de enfoque priorizado'!B258,"3",'Hitos de enfoque priorizado'!C258,"N/C")</f>
        <v>0</v>
      </c>
      <c r="K258" s="172">
        <f>COUNTIFS('Hitos de enfoque priorizado'!B258,"4",'Hitos de enfoque priorizado'!C258,"N/C")</f>
        <v>0</v>
      </c>
      <c r="L258" s="172">
        <f>COUNTIFS('Hitos de enfoque priorizado'!B258,"5",'Hitos de enfoque priorizado'!C258,"N/C")</f>
        <v>0</v>
      </c>
      <c r="M258" s="172">
        <f>COUNTIFS('Hitos de enfoque priorizado'!B258,"6",'Hitos de enfoque priorizado'!C258,"N/C")</f>
        <v>0</v>
      </c>
      <c r="N258" s="262">
        <f t="shared" si="10"/>
        <v>0</v>
      </c>
      <c r="O258" s="281"/>
      <c r="P258" s="75" t="str">
        <f>IF('Hitos de enfoque priorizado'!$B258=1,'Hitos de enfoque priorizado'!$F258,"")</f>
        <v/>
      </c>
      <c r="Q258" s="75">
        <f>IF('Hitos de enfoque priorizado'!$B258=2,'Hitos de enfoque priorizado'!$F258,"")</f>
        <v>0</v>
      </c>
      <c r="R258" s="75" t="str">
        <f>IF('Hitos de enfoque priorizado'!$B258=3,'Hitos de enfoque priorizado'!$F258,"")</f>
        <v/>
      </c>
      <c r="S258" s="75" t="str">
        <f>IF('Hitos de enfoque priorizado'!$B258=4,'Hitos de enfoque priorizado'!$F258,"")</f>
        <v/>
      </c>
      <c r="T258" s="75" t="str">
        <f>IF('Hitos de enfoque priorizado'!$B258=5,'Hitos de enfoque priorizado'!$F258,"")</f>
        <v/>
      </c>
      <c r="U258" s="76" t="str">
        <f>IF('Hitos de enfoque priorizado'!$B258=6,'Hitos de enfoque priorizado'!$F258,"")</f>
        <v/>
      </c>
      <c r="V258" s="77" t="str">
        <f>IF(AND('Hitos de enfoque priorizado'!C258="Sí",'Hitos de enfoque priorizado'!F258=""),"CORRECT",IF('Hitos de enfoque priorizado'!C258="No","CORRECT",IF('Hitos de enfoque priorizado'!B258=1,"ERROR 1","N/C")))</f>
        <v>N/C</v>
      </c>
      <c r="W258" s="77" t="str">
        <f>IF(AND('Hitos de enfoque priorizado'!C258="Sí",'Hitos de enfoque priorizado'!F258=""),"CORRECT",IF('Hitos de enfoque priorizado'!C258="No","CORRECT",IF('Hitos de enfoque priorizado'!B258=2,"ERROR 1","N/C")))</f>
        <v>ERROR 1</v>
      </c>
      <c r="X258" s="77" t="str">
        <f>IF(AND('Hitos de enfoque priorizado'!C258="Sí",'Hitos de enfoque priorizado'!F258=""),"CORRECT",IF('Hitos de enfoque priorizado'!C258="No","CORRECT",IF('Hitos de enfoque priorizado'!B258=3,"ERROR 1","N/C")))</f>
        <v>N/C</v>
      </c>
      <c r="Y258" s="77" t="str">
        <f>IF(AND('Hitos de enfoque priorizado'!C258="Sí",'Hitos de enfoque priorizado'!F258=""),"CORRECT",IF('Hitos de enfoque priorizado'!C258="No","CORRECT",IF('Hitos de enfoque priorizado'!B258=4,"ERROR 1","N/C")))</f>
        <v>N/C</v>
      </c>
      <c r="Z258" s="77" t="str">
        <f>IF(AND('Hitos de enfoque priorizado'!C258="Sí",'Hitos de enfoque priorizado'!F258=""),"CORRECT",IF('Hitos de enfoque priorizado'!C258="No","CORRECT",IF('Hitos de enfoque priorizado'!B258=5,"ERROR 1","N/C")))</f>
        <v>N/C</v>
      </c>
      <c r="AA258" s="77" t="str">
        <f>IF(AND('Hitos de enfoque priorizado'!C258="Sí",'Hitos de enfoque priorizado'!F258=""),"CORRECT",IF('Hitos de enfoque priorizado'!C258="No","CORRECT",IF('Hitos de enfoque priorizado'!B258=6,"ERROR 1","N/C")))</f>
        <v>N/C</v>
      </c>
      <c r="AB258" s="69" t="str">
        <f>IF(AND('Hitos de enfoque priorizado'!C258="No",'Hitos de enfoque priorizado'!F258=""),IF('Hitos de enfoque priorizado'!B258=1,"ERROR 2","N/C"),"CORRECT")</f>
        <v>CORRECT</v>
      </c>
      <c r="AC258" s="69" t="str">
        <f>IF(AND('Hitos de enfoque priorizado'!C258="No",'Hitos de enfoque priorizado'!F258=""),IF('Hitos de enfoque priorizado'!B258=2,"ERROR 2","N/C"),"CORRECT")</f>
        <v>CORRECT</v>
      </c>
      <c r="AD258" s="69" t="str">
        <f>IF(AND('Hitos de enfoque priorizado'!C258="No",'Hitos de enfoque priorizado'!F258=""),IF('Hitos de enfoque priorizado'!B258=3,"ERROR 2","N/C"),"CORRECT")</f>
        <v>CORRECT</v>
      </c>
      <c r="AE258" s="69" t="str">
        <f>IF(AND('Hitos de enfoque priorizado'!C258="No",'Hitos de enfoque priorizado'!F258=""),IF('Hitos de enfoque priorizado'!B258=4,"ERROR 2","N/C"),"CORRECT")</f>
        <v>CORRECT</v>
      </c>
      <c r="AF258" s="69" t="str">
        <f>IF(AND('Hitos de enfoque priorizado'!C258="No",'Hitos de enfoque priorizado'!F258=""),IF('Hitos de enfoque priorizado'!B258=5,"ERROR 2","N/C"),"CORRECT")</f>
        <v>CORRECT</v>
      </c>
      <c r="AG258" s="78" t="str">
        <f>IF(AND('Hitos de enfoque priorizado'!C258="No",'Hitos de enfoque priorizado'!F258=""),IF('Hitos de enfoque priorizado'!B258=6,"ERROR 2","N/C"),"CORRECT")</f>
        <v>CORRECT</v>
      </c>
    </row>
    <row r="259" spans="1:33">
      <c r="A259" s="85">
        <f>COUNTIFS('Hitos de enfoque priorizado'!B259,"1",'Hitos de enfoque priorizado'!C259,"Sí")</f>
        <v>0</v>
      </c>
      <c r="B259" s="90">
        <f>COUNTIFS('Hitos de enfoque priorizado'!B259,"2",'Hitos de enfoque priorizado'!C259,"Sí")</f>
        <v>0</v>
      </c>
      <c r="C259" s="86">
        <f>COUNTIFS('Hitos de enfoque priorizado'!B259,"3",'Hitos de enfoque priorizado'!C259,"Sí")</f>
        <v>0</v>
      </c>
      <c r="D259" s="87">
        <f>COUNTIFS('Hitos de enfoque priorizado'!B259,"4",'Hitos de enfoque priorizado'!C259,"Sí")</f>
        <v>0</v>
      </c>
      <c r="E259" s="88">
        <f>COUNTIFS('Hitos de enfoque priorizado'!B259,"5",'Hitos de enfoque priorizado'!C259,"Sí")</f>
        <v>0</v>
      </c>
      <c r="F259" s="89">
        <f>COUNTIFS('Hitos de enfoque priorizado'!B259,"6",'Hitos de enfoque priorizado'!C259,"Sí")</f>
        <v>0</v>
      </c>
      <c r="G259" s="276">
        <f t="shared" si="11"/>
        <v>0</v>
      </c>
      <c r="H259" s="172">
        <f>COUNTIFS('Hitos de enfoque priorizado'!B259,"1",'Hitos de enfoque priorizado'!C259,"N/C")</f>
        <v>0</v>
      </c>
      <c r="I259" s="172">
        <f>COUNTIFS('Hitos de enfoque priorizado'!B259,"2",'Hitos de enfoque priorizado'!C259,"N/C")</f>
        <v>0</v>
      </c>
      <c r="J259" s="172">
        <f>COUNTIFS('Hitos de enfoque priorizado'!B259,"3",'Hitos de enfoque priorizado'!C259,"N/C")</f>
        <v>0</v>
      </c>
      <c r="K259" s="172">
        <f>COUNTIFS('Hitos de enfoque priorizado'!B259,"4",'Hitos de enfoque priorizado'!C259,"N/C")</f>
        <v>0</v>
      </c>
      <c r="L259" s="172">
        <f>COUNTIFS('Hitos de enfoque priorizado'!B259,"5",'Hitos de enfoque priorizado'!C259,"N/C")</f>
        <v>0</v>
      </c>
      <c r="M259" s="172">
        <f>COUNTIFS('Hitos de enfoque priorizado'!B259,"6",'Hitos de enfoque priorizado'!C259,"N/C")</f>
        <v>0</v>
      </c>
      <c r="N259" s="262">
        <f t="shared" si="10"/>
        <v>0</v>
      </c>
      <c r="O259" s="281"/>
      <c r="P259" s="75" t="str">
        <f>IF('Hitos de enfoque priorizado'!$B259=1,'Hitos de enfoque priorizado'!$F259,"")</f>
        <v/>
      </c>
      <c r="Q259" s="75" t="str">
        <f>IF('Hitos de enfoque priorizado'!$B259=2,'Hitos de enfoque priorizado'!$F259,"")</f>
        <v/>
      </c>
      <c r="R259" s="75" t="str">
        <f>IF('Hitos de enfoque priorizado'!$B259=3,'Hitos de enfoque priorizado'!$F259,"")</f>
        <v/>
      </c>
      <c r="S259" s="75" t="str">
        <f>IF('Hitos de enfoque priorizado'!$B259=4,'Hitos de enfoque priorizado'!$F259,"")</f>
        <v/>
      </c>
      <c r="T259" s="75" t="str">
        <f>IF('Hitos de enfoque priorizado'!$B259=5,'Hitos de enfoque priorizado'!$F259,"")</f>
        <v/>
      </c>
      <c r="U259" s="76" t="str">
        <f>IF('Hitos de enfoque priorizado'!$B259=6,'Hitos de enfoque priorizado'!$F259,"")</f>
        <v/>
      </c>
      <c r="V259" s="77" t="str">
        <f>IF(AND('Hitos de enfoque priorizado'!C259="Sí",'Hitos de enfoque priorizado'!F259=""),"CORRECT",IF('Hitos de enfoque priorizado'!C259="No","CORRECT",IF('Hitos de enfoque priorizado'!B259=1,"ERROR 1","N/C")))</f>
        <v>N/C</v>
      </c>
      <c r="W259" s="77" t="str">
        <f>IF(AND('Hitos de enfoque priorizado'!C259="Sí",'Hitos de enfoque priorizado'!F259=""),"CORRECT",IF('Hitos de enfoque priorizado'!C259="No","CORRECT",IF('Hitos de enfoque priorizado'!B259=2,"ERROR 1","N/C")))</f>
        <v>N/C</v>
      </c>
      <c r="X259" s="77" t="str">
        <f>IF(AND('Hitos de enfoque priorizado'!C259="Sí",'Hitos de enfoque priorizado'!F259=""),"CORRECT",IF('Hitos de enfoque priorizado'!C259="No","CORRECT",IF('Hitos de enfoque priorizado'!B259=3,"ERROR 1","N/C")))</f>
        <v>N/C</v>
      </c>
      <c r="Y259" s="77" t="str">
        <f>IF(AND('Hitos de enfoque priorizado'!C259="Sí",'Hitos de enfoque priorizado'!F259=""),"CORRECT",IF('Hitos de enfoque priorizado'!C259="No","CORRECT",IF('Hitos de enfoque priorizado'!B259=4,"ERROR 1","N/C")))</f>
        <v>N/C</v>
      </c>
      <c r="Z259" s="77" t="str">
        <f>IF(AND('Hitos de enfoque priorizado'!C259="Sí",'Hitos de enfoque priorizado'!F259=""),"CORRECT",IF('Hitos de enfoque priorizado'!C259="No","CORRECT",IF('Hitos de enfoque priorizado'!B259=5,"ERROR 1","N/C")))</f>
        <v>N/C</v>
      </c>
      <c r="AA259" s="77" t="str">
        <f>IF(AND('Hitos de enfoque priorizado'!C259="Sí",'Hitos de enfoque priorizado'!F259=""),"CORRECT",IF('Hitos de enfoque priorizado'!C259="No","CORRECT",IF('Hitos de enfoque priorizado'!B259=6,"ERROR 1","N/C")))</f>
        <v>N/C</v>
      </c>
      <c r="AB259" s="69" t="str">
        <f>IF(AND('Hitos de enfoque priorizado'!C259="No",'Hitos de enfoque priorizado'!F259=""),IF('Hitos de enfoque priorizado'!B259=1,"ERROR 2","N/C"),"CORRECT")</f>
        <v>CORRECT</v>
      </c>
      <c r="AC259" s="69" t="str">
        <f>IF(AND('Hitos de enfoque priorizado'!C259="No",'Hitos de enfoque priorizado'!F259=""),IF('Hitos de enfoque priorizado'!B259=2,"ERROR 2","N/C"),"CORRECT")</f>
        <v>CORRECT</v>
      </c>
      <c r="AD259" s="69" t="str">
        <f>IF(AND('Hitos de enfoque priorizado'!C259="No",'Hitos de enfoque priorizado'!F259=""),IF('Hitos de enfoque priorizado'!B259=3,"ERROR 2","N/C"),"CORRECT")</f>
        <v>CORRECT</v>
      </c>
      <c r="AE259" s="69" t="str">
        <f>IF(AND('Hitos de enfoque priorizado'!C259="No",'Hitos de enfoque priorizado'!F259=""),IF('Hitos de enfoque priorizado'!B259=4,"ERROR 2","N/C"),"CORRECT")</f>
        <v>CORRECT</v>
      </c>
      <c r="AF259" s="69" t="str">
        <f>IF(AND('Hitos de enfoque priorizado'!C259="No",'Hitos de enfoque priorizado'!F259=""),IF('Hitos de enfoque priorizado'!B259=5,"ERROR 2","N/C"),"CORRECT")</f>
        <v>CORRECT</v>
      </c>
      <c r="AG259" s="78" t="str">
        <f>IF(AND('Hitos de enfoque priorizado'!C259="No",'Hitos de enfoque priorizado'!F259=""),IF('Hitos de enfoque priorizado'!B259=6,"ERROR 2","N/C"),"CORRECT")</f>
        <v>CORRECT</v>
      </c>
    </row>
    <row r="260" spans="1:33">
      <c r="A260" s="85">
        <f>COUNTIFS('Hitos de enfoque priorizado'!B260,"1",'Hitos de enfoque priorizado'!C260,"Sí")</f>
        <v>0</v>
      </c>
      <c r="B260" s="90">
        <f>COUNTIFS('Hitos de enfoque priorizado'!B260,"2",'Hitos de enfoque priorizado'!C260,"Sí")</f>
        <v>0</v>
      </c>
      <c r="C260" s="86">
        <f>COUNTIFS('Hitos de enfoque priorizado'!B260,"3",'Hitos de enfoque priorizado'!C260,"Sí")</f>
        <v>0</v>
      </c>
      <c r="D260" s="87">
        <f>COUNTIFS('Hitos de enfoque priorizado'!B260,"4",'Hitos de enfoque priorizado'!C260,"Sí")</f>
        <v>0</v>
      </c>
      <c r="E260" s="88">
        <f>COUNTIFS('Hitos de enfoque priorizado'!B260,"5",'Hitos de enfoque priorizado'!C260,"Sí")</f>
        <v>0</v>
      </c>
      <c r="F260" s="89">
        <f>COUNTIFS('Hitos de enfoque priorizado'!B260,"6",'Hitos de enfoque priorizado'!C260,"Sí")</f>
        <v>0</v>
      </c>
      <c r="G260" s="276">
        <f t="shared" si="11"/>
        <v>0</v>
      </c>
      <c r="H260" s="172">
        <f>COUNTIFS('Hitos de enfoque priorizado'!B260,"1",'Hitos de enfoque priorizado'!C260,"N/C")</f>
        <v>0</v>
      </c>
      <c r="I260" s="172">
        <f>COUNTIFS('Hitos de enfoque priorizado'!B260,"2",'Hitos de enfoque priorizado'!C260,"N/C")</f>
        <v>0</v>
      </c>
      <c r="J260" s="172">
        <f>COUNTIFS('Hitos de enfoque priorizado'!B260,"3",'Hitos de enfoque priorizado'!C260,"N/C")</f>
        <v>0</v>
      </c>
      <c r="K260" s="172">
        <f>COUNTIFS('Hitos de enfoque priorizado'!B260,"4",'Hitos de enfoque priorizado'!C260,"N/C")</f>
        <v>0</v>
      </c>
      <c r="L260" s="172">
        <f>COUNTIFS('Hitos de enfoque priorizado'!B260,"5",'Hitos de enfoque priorizado'!C260,"N/C")</f>
        <v>0</v>
      </c>
      <c r="M260" s="172">
        <f>COUNTIFS('Hitos de enfoque priorizado'!B260,"6",'Hitos de enfoque priorizado'!C260,"N/C")</f>
        <v>0</v>
      </c>
      <c r="N260" s="262">
        <f t="shared" si="10"/>
        <v>0</v>
      </c>
      <c r="O260" s="281"/>
      <c r="P260" s="75" t="str">
        <f>IF('Hitos de enfoque priorizado'!$B260=1,'Hitos de enfoque priorizado'!$F260,"")</f>
        <v/>
      </c>
      <c r="Q260" s="75">
        <f>IF('Hitos de enfoque priorizado'!$B260=2,'Hitos de enfoque priorizado'!$F260,"")</f>
        <v>0</v>
      </c>
      <c r="R260" s="75" t="str">
        <f>IF('Hitos de enfoque priorizado'!$B260=3,'Hitos de enfoque priorizado'!$F260,"")</f>
        <v/>
      </c>
      <c r="S260" s="75" t="str">
        <f>IF('Hitos de enfoque priorizado'!$B260=4,'Hitos de enfoque priorizado'!$F260,"")</f>
        <v/>
      </c>
      <c r="T260" s="75" t="str">
        <f>IF('Hitos de enfoque priorizado'!$B260=5,'Hitos de enfoque priorizado'!$F260,"")</f>
        <v/>
      </c>
      <c r="U260" s="76" t="str">
        <f>IF('Hitos de enfoque priorizado'!$B260=6,'Hitos de enfoque priorizado'!$F260,"")</f>
        <v/>
      </c>
      <c r="V260" s="77" t="str">
        <f>IF(AND('Hitos de enfoque priorizado'!C260="Sí",'Hitos de enfoque priorizado'!F260=""),"CORRECT",IF('Hitos de enfoque priorizado'!C260="No","CORRECT",IF('Hitos de enfoque priorizado'!B260=1,"ERROR 1","N/C")))</f>
        <v>N/C</v>
      </c>
      <c r="W260" s="77" t="str">
        <f>IF(AND('Hitos de enfoque priorizado'!C260="Sí",'Hitos de enfoque priorizado'!F260=""),"CORRECT",IF('Hitos de enfoque priorizado'!C260="No","CORRECT",IF('Hitos de enfoque priorizado'!B260=2,"ERROR 1","N/C")))</f>
        <v>ERROR 1</v>
      </c>
      <c r="X260" s="77" t="str">
        <f>IF(AND('Hitos de enfoque priorizado'!C260="Sí",'Hitos de enfoque priorizado'!F260=""),"CORRECT",IF('Hitos de enfoque priorizado'!C260="No","CORRECT",IF('Hitos de enfoque priorizado'!B260=3,"ERROR 1","N/C")))</f>
        <v>N/C</v>
      </c>
      <c r="Y260" s="77" t="str">
        <f>IF(AND('Hitos de enfoque priorizado'!C260="Sí",'Hitos de enfoque priorizado'!F260=""),"CORRECT",IF('Hitos de enfoque priorizado'!C260="No","CORRECT",IF('Hitos de enfoque priorizado'!B260=4,"ERROR 1","N/C")))</f>
        <v>N/C</v>
      </c>
      <c r="Z260" s="77" t="str">
        <f>IF(AND('Hitos de enfoque priorizado'!C260="Sí",'Hitos de enfoque priorizado'!F260=""),"CORRECT",IF('Hitos de enfoque priorizado'!C260="No","CORRECT",IF('Hitos de enfoque priorizado'!B260=5,"ERROR 1","N/C")))</f>
        <v>N/C</v>
      </c>
      <c r="AA260" s="77" t="str">
        <f>IF(AND('Hitos de enfoque priorizado'!C260="Sí",'Hitos de enfoque priorizado'!F260=""),"CORRECT",IF('Hitos de enfoque priorizado'!C260="No","CORRECT",IF('Hitos de enfoque priorizado'!B260=6,"ERROR 1","N/C")))</f>
        <v>N/C</v>
      </c>
      <c r="AB260" s="69" t="str">
        <f>IF(AND('Hitos de enfoque priorizado'!C260="No",'Hitos de enfoque priorizado'!F260=""),IF('Hitos de enfoque priorizado'!B260=1,"ERROR 2","N/C"),"CORRECT")</f>
        <v>CORRECT</v>
      </c>
      <c r="AC260" s="69" t="str">
        <f>IF(AND('Hitos de enfoque priorizado'!C260="No",'Hitos de enfoque priorizado'!F260=""),IF('Hitos de enfoque priorizado'!B260=2,"ERROR 2","N/C"),"CORRECT")</f>
        <v>CORRECT</v>
      </c>
      <c r="AD260" s="69" t="str">
        <f>IF(AND('Hitos de enfoque priorizado'!C260="No",'Hitos de enfoque priorizado'!F260=""),IF('Hitos de enfoque priorizado'!B260=3,"ERROR 2","N/C"),"CORRECT")</f>
        <v>CORRECT</v>
      </c>
      <c r="AE260" s="69" t="str">
        <f>IF(AND('Hitos de enfoque priorizado'!C260="No",'Hitos de enfoque priorizado'!F260=""),IF('Hitos de enfoque priorizado'!B260=4,"ERROR 2","N/C"),"CORRECT")</f>
        <v>CORRECT</v>
      </c>
      <c r="AF260" s="69" t="str">
        <f>IF(AND('Hitos de enfoque priorizado'!C260="No",'Hitos de enfoque priorizado'!F260=""),IF('Hitos de enfoque priorizado'!B260=5,"ERROR 2","N/C"),"CORRECT")</f>
        <v>CORRECT</v>
      </c>
      <c r="AG260" s="78" t="str">
        <f>IF(AND('Hitos de enfoque priorizado'!C260="No",'Hitos de enfoque priorizado'!F260=""),IF('Hitos de enfoque priorizado'!B260=6,"ERROR 2","N/C"),"CORRECT")</f>
        <v>CORRECT</v>
      </c>
    </row>
    <row r="261" spans="1:33">
      <c r="A261" s="85">
        <f>COUNTIFS('Hitos de enfoque priorizado'!B261,"1",'Hitos de enfoque priorizado'!C261,"Sí")</f>
        <v>0</v>
      </c>
      <c r="B261" s="90">
        <f>COUNTIFS('Hitos de enfoque priorizado'!B261,"2",'Hitos de enfoque priorizado'!C261,"Sí")</f>
        <v>0</v>
      </c>
      <c r="C261" s="86">
        <f>COUNTIFS('Hitos de enfoque priorizado'!B261,"3",'Hitos de enfoque priorizado'!C261,"Sí")</f>
        <v>0</v>
      </c>
      <c r="D261" s="87">
        <f>COUNTIFS('Hitos de enfoque priorizado'!B261,"4",'Hitos de enfoque priorizado'!C261,"Sí")</f>
        <v>0</v>
      </c>
      <c r="E261" s="88">
        <f>COUNTIFS('Hitos de enfoque priorizado'!B261,"5",'Hitos de enfoque priorizado'!C261,"Sí")</f>
        <v>0</v>
      </c>
      <c r="F261" s="89">
        <f>COUNTIFS('Hitos de enfoque priorizado'!B261,"6",'Hitos de enfoque priorizado'!C261,"Sí")</f>
        <v>0</v>
      </c>
      <c r="G261" s="276">
        <f t="shared" ref="G261:G263" si="12">SUM(A261:F261)</f>
        <v>0</v>
      </c>
      <c r="H261" s="172">
        <f>COUNTIFS('Hitos de enfoque priorizado'!B261,"1",'Hitos de enfoque priorizado'!C261,"N/C")</f>
        <v>0</v>
      </c>
      <c r="I261" s="172">
        <f>COUNTIFS('Hitos de enfoque priorizado'!B261,"2",'Hitos de enfoque priorizado'!C261,"N/C")</f>
        <v>0</v>
      </c>
      <c r="J261" s="172">
        <f>COUNTIFS('Hitos de enfoque priorizado'!B261,"3",'Hitos de enfoque priorizado'!C261,"N/C")</f>
        <v>0</v>
      </c>
      <c r="K261" s="172">
        <f>COUNTIFS('Hitos de enfoque priorizado'!B261,"4",'Hitos de enfoque priorizado'!C261,"N/C")</f>
        <v>0</v>
      </c>
      <c r="L261" s="172">
        <f>COUNTIFS('Hitos de enfoque priorizado'!B261,"5",'Hitos de enfoque priorizado'!C261,"N/C")</f>
        <v>0</v>
      </c>
      <c r="M261" s="172">
        <f>COUNTIFS('Hitos de enfoque priorizado'!B261,"6",'Hitos de enfoque priorizado'!C261,"N/C")</f>
        <v>0</v>
      </c>
      <c r="N261" s="262">
        <f t="shared" ref="N261:N277" si="13">SUM(H261:M261)</f>
        <v>0</v>
      </c>
      <c r="O261" s="281"/>
      <c r="P261" s="75" t="str">
        <f>IF('Hitos de enfoque priorizado'!$B261=1,'Hitos de enfoque priorizado'!$F261,"")</f>
        <v/>
      </c>
      <c r="Q261" s="75">
        <f>IF('Hitos de enfoque priorizado'!$B261=2,'Hitos de enfoque priorizado'!$F261,"")</f>
        <v>0</v>
      </c>
      <c r="R261" s="75" t="str">
        <f>IF('Hitos de enfoque priorizado'!$B261=3,'Hitos de enfoque priorizado'!$F261,"")</f>
        <v/>
      </c>
      <c r="S261" s="75" t="str">
        <f>IF('Hitos de enfoque priorizado'!$B261=4,'Hitos de enfoque priorizado'!$F261,"")</f>
        <v/>
      </c>
      <c r="T261" s="75" t="str">
        <f>IF('Hitos de enfoque priorizado'!$B261=5,'Hitos de enfoque priorizado'!$F261,"")</f>
        <v/>
      </c>
      <c r="U261" s="76" t="str">
        <f>IF('Hitos de enfoque priorizado'!$B261=6,'Hitos de enfoque priorizado'!$F261,"")</f>
        <v/>
      </c>
      <c r="V261" s="77" t="str">
        <f>IF(AND('Hitos de enfoque priorizado'!C261="Sí",'Hitos de enfoque priorizado'!F261=""),"CORRECT",IF('Hitos de enfoque priorizado'!C261="No","CORRECT",IF('Hitos de enfoque priorizado'!B261=1,"ERROR 1","N/C")))</f>
        <v>N/C</v>
      </c>
      <c r="W261" s="77" t="str">
        <f>IF(AND('Hitos de enfoque priorizado'!C261="Sí",'Hitos de enfoque priorizado'!F261=""),"CORRECT",IF('Hitos de enfoque priorizado'!C261="No","CORRECT",IF('Hitos de enfoque priorizado'!B261=2,"ERROR 1","N/C")))</f>
        <v>ERROR 1</v>
      </c>
      <c r="X261" s="77" t="str">
        <f>IF(AND('Hitos de enfoque priorizado'!C261="Sí",'Hitos de enfoque priorizado'!F261=""),"CORRECT",IF('Hitos de enfoque priorizado'!C261="No","CORRECT",IF('Hitos de enfoque priorizado'!B261=3,"ERROR 1","N/C")))</f>
        <v>N/C</v>
      </c>
      <c r="Y261" s="77" t="str">
        <f>IF(AND('Hitos de enfoque priorizado'!C261="Sí",'Hitos de enfoque priorizado'!F261=""),"CORRECT",IF('Hitos de enfoque priorizado'!C261="No","CORRECT",IF('Hitos de enfoque priorizado'!B261=4,"ERROR 1","N/C")))</f>
        <v>N/C</v>
      </c>
      <c r="Z261" s="77" t="str">
        <f>IF(AND('Hitos de enfoque priorizado'!C261="Sí",'Hitos de enfoque priorizado'!F261=""),"CORRECT",IF('Hitos de enfoque priorizado'!C261="No","CORRECT",IF('Hitos de enfoque priorizado'!B261=5,"ERROR 1","N/C")))</f>
        <v>N/C</v>
      </c>
      <c r="AA261" s="77" t="str">
        <f>IF(AND('Hitos de enfoque priorizado'!C261="Sí",'Hitos de enfoque priorizado'!F261=""),"CORRECT",IF('Hitos de enfoque priorizado'!C261="No","CORRECT",IF('Hitos de enfoque priorizado'!B261=6,"ERROR 1","N/C")))</f>
        <v>N/C</v>
      </c>
      <c r="AB261" s="69" t="str">
        <f>IF(AND('Hitos de enfoque priorizado'!C261="No",'Hitos de enfoque priorizado'!F261=""),IF('Hitos de enfoque priorizado'!B261=1,"ERROR 2","N/C"),"CORRECT")</f>
        <v>CORRECT</v>
      </c>
      <c r="AC261" s="69" t="str">
        <f>IF(AND('Hitos de enfoque priorizado'!C261="No",'Hitos de enfoque priorizado'!F261=""),IF('Hitos de enfoque priorizado'!B261=2,"ERROR 2","N/C"),"CORRECT")</f>
        <v>CORRECT</v>
      </c>
      <c r="AD261" s="69" t="str">
        <f>IF(AND('Hitos de enfoque priorizado'!C261="No",'Hitos de enfoque priorizado'!F261=""),IF('Hitos de enfoque priorizado'!B261=3,"ERROR 2","N/C"),"CORRECT")</f>
        <v>CORRECT</v>
      </c>
      <c r="AE261" s="69" t="str">
        <f>IF(AND('Hitos de enfoque priorizado'!C261="No",'Hitos de enfoque priorizado'!F261=""),IF('Hitos de enfoque priorizado'!B261=4,"ERROR 2","N/C"),"CORRECT")</f>
        <v>CORRECT</v>
      </c>
      <c r="AF261" s="69" t="str">
        <f>IF(AND('Hitos de enfoque priorizado'!C261="No",'Hitos de enfoque priorizado'!F261=""),IF('Hitos de enfoque priorizado'!B261=5,"ERROR 2","N/C"),"CORRECT")</f>
        <v>CORRECT</v>
      </c>
      <c r="AG261" s="78" t="str">
        <f>IF(AND('Hitos de enfoque priorizado'!C261="No",'Hitos de enfoque priorizado'!F261=""),IF('Hitos de enfoque priorizado'!B261=6,"ERROR 2","N/C"),"CORRECT")</f>
        <v>CORRECT</v>
      </c>
    </row>
    <row r="262" spans="1:33">
      <c r="A262" s="85">
        <f>COUNTIFS('Hitos de enfoque priorizado'!B262,"1",'Hitos de enfoque priorizado'!C262,"Sí")</f>
        <v>0</v>
      </c>
      <c r="B262" s="90">
        <f>COUNTIFS('Hitos de enfoque priorizado'!B262,"2",'Hitos de enfoque priorizado'!C262,"Sí")</f>
        <v>0</v>
      </c>
      <c r="C262" s="86">
        <f>COUNTIFS('Hitos de enfoque priorizado'!B262,"3",'Hitos de enfoque priorizado'!C262,"Sí")</f>
        <v>0</v>
      </c>
      <c r="D262" s="87">
        <f>COUNTIFS('Hitos de enfoque priorizado'!B262,"4",'Hitos de enfoque priorizado'!C262,"Sí")</f>
        <v>0</v>
      </c>
      <c r="E262" s="88">
        <f>COUNTIFS('Hitos de enfoque priorizado'!B262,"5",'Hitos de enfoque priorizado'!C262,"Sí")</f>
        <v>0</v>
      </c>
      <c r="F262" s="89">
        <f>COUNTIFS('Hitos de enfoque priorizado'!B262,"6",'Hitos de enfoque priorizado'!C262,"Sí")</f>
        <v>0</v>
      </c>
      <c r="G262" s="276">
        <f t="shared" si="12"/>
        <v>0</v>
      </c>
      <c r="H262" s="172">
        <f>COUNTIFS('Hitos de enfoque priorizado'!B262,"1",'Hitos de enfoque priorizado'!C262,"N/C")</f>
        <v>0</v>
      </c>
      <c r="I262" s="172">
        <f>COUNTIFS('Hitos de enfoque priorizado'!B262,"2",'Hitos de enfoque priorizado'!C262,"N/C")</f>
        <v>0</v>
      </c>
      <c r="J262" s="172">
        <f>COUNTIFS('Hitos de enfoque priorizado'!B262,"3",'Hitos de enfoque priorizado'!C262,"N/C")</f>
        <v>0</v>
      </c>
      <c r="K262" s="172">
        <f>COUNTIFS('Hitos de enfoque priorizado'!B262,"4",'Hitos de enfoque priorizado'!C262,"N/C")</f>
        <v>0</v>
      </c>
      <c r="L262" s="172">
        <f>COUNTIFS('Hitos de enfoque priorizado'!B262,"5",'Hitos de enfoque priorizado'!C262,"N/C")</f>
        <v>0</v>
      </c>
      <c r="M262" s="172">
        <f>COUNTIFS('Hitos de enfoque priorizado'!B262,"6",'Hitos de enfoque priorizado'!C262,"N/C")</f>
        <v>0</v>
      </c>
      <c r="N262" s="262">
        <f t="shared" si="13"/>
        <v>0</v>
      </c>
      <c r="O262" s="281"/>
      <c r="P262" s="75" t="str">
        <f>IF('Hitos de enfoque priorizado'!$B262=1,'Hitos de enfoque priorizado'!$F262,"")</f>
        <v/>
      </c>
      <c r="Q262" s="75">
        <f>IF('Hitos de enfoque priorizado'!$B262=2,'Hitos de enfoque priorizado'!$F262,"")</f>
        <v>0</v>
      </c>
      <c r="R262" s="75" t="str">
        <f>IF('Hitos de enfoque priorizado'!$B262=3,'Hitos de enfoque priorizado'!$F262,"")</f>
        <v/>
      </c>
      <c r="S262" s="75" t="str">
        <f>IF('Hitos de enfoque priorizado'!$B262=4,'Hitos de enfoque priorizado'!$F262,"")</f>
        <v/>
      </c>
      <c r="T262" s="75" t="str">
        <f>IF('Hitos de enfoque priorizado'!$B262=5,'Hitos de enfoque priorizado'!$F262,"")</f>
        <v/>
      </c>
      <c r="U262" s="76" t="str">
        <f>IF('Hitos de enfoque priorizado'!$B262=6,'Hitos de enfoque priorizado'!$F262,"")</f>
        <v/>
      </c>
      <c r="V262" s="77" t="str">
        <f>IF(AND('Hitos de enfoque priorizado'!C262="Sí",'Hitos de enfoque priorizado'!F262=""),"CORRECT",IF('Hitos de enfoque priorizado'!C262="No","CORRECT",IF('Hitos de enfoque priorizado'!B262=1,"ERROR 1","N/C")))</f>
        <v>N/C</v>
      </c>
      <c r="W262" s="77" t="str">
        <f>IF(AND('Hitos de enfoque priorizado'!C262="Sí",'Hitos de enfoque priorizado'!F262=""),"CORRECT",IF('Hitos de enfoque priorizado'!C262="No","CORRECT",IF('Hitos de enfoque priorizado'!B262=2,"ERROR 1","N/C")))</f>
        <v>ERROR 1</v>
      </c>
      <c r="X262" s="77" t="str">
        <f>IF(AND('Hitos de enfoque priorizado'!C262="Sí",'Hitos de enfoque priorizado'!F262=""),"CORRECT",IF('Hitos de enfoque priorizado'!C262="No","CORRECT",IF('Hitos de enfoque priorizado'!B262=3,"ERROR 1","N/C")))</f>
        <v>N/C</v>
      </c>
      <c r="Y262" s="77" t="str">
        <f>IF(AND('Hitos de enfoque priorizado'!C262="Sí",'Hitos de enfoque priorizado'!F262=""),"CORRECT",IF('Hitos de enfoque priorizado'!C262="No","CORRECT",IF('Hitos de enfoque priorizado'!B262=4,"ERROR 1","N/C")))</f>
        <v>N/C</v>
      </c>
      <c r="Z262" s="77" t="str">
        <f>IF(AND('Hitos de enfoque priorizado'!C262="Sí",'Hitos de enfoque priorizado'!F262=""),"CORRECT",IF('Hitos de enfoque priorizado'!C262="No","CORRECT",IF('Hitos de enfoque priorizado'!B262=5,"ERROR 1","N/C")))</f>
        <v>N/C</v>
      </c>
      <c r="AA262" s="77" t="str">
        <f>IF(AND('Hitos de enfoque priorizado'!C262="Sí",'Hitos de enfoque priorizado'!F262=""),"CORRECT",IF('Hitos de enfoque priorizado'!C262="No","CORRECT",IF('Hitos de enfoque priorizado'!B262=6,"ERROR 1","N/C")))</f>
        <v>N/C</v>
      </c>
      <c r="AB262" s="69" t="str">
        <f>IF(AND('Hitos de enfoque priorizado'!C262="No",'Hitos de enfoque priorizado'!F262=""),IF('Hitos de enfoque priorizado'!B262=1,"ERROR 2","N/C"),"CORRECT")</f>
        <v>CORRECT</v>
      </c>
      <c r="AC262" s="69" t="str">
        <f>IF(AND('Hitos de enfoque priorizado'!C262="No",'Hitos de enfoque priorizado'!F262=""),IF('Hitos de enfoque priorizado'!B262=2,"ERROR 2","N/C"),"CORRECT")</f>
        <v>CORRECT</v>
      </c>
      <c r="AD262" s="69" t="str">
        <f>IF(AND('Hitos de enfoque priorizado'!C262="No",'Hitos de enfoque priorizado'!F262=""),IF('Hitos de enfoque priorizado'!B262=3,"ERROR 2","N/C"),"CORRECT")</f>
        <v>CORRECT</v>
      </c>
      <c r="AE262" s="69" t="str">
        <f>IF(AND('Hitos de enfoque priorizado'!C262="No",'Hitos de enfoque priorizado'!F262=""),IF('Hitos de enfoque priorizado'!B262=4,"ERROR 2","N/C"),"CORRECT")</f>
        <v>CORRECT</v>
      </c>
      <c r="AF262" s="69" t="str">
        <f>IF(AND('Hitos de enfoque priorizado'!C262="No",'Hitos de enfoque priorizado'!F262=""),IF('Hitos de enfoque priorizado'!B262=5,"ERROR 2","N/C"),"CORRECT")</f>
        <v>CORRECT</v>
      </c>
      <c r="AG262" s="78" t="str">
        <f>IF(AND('Hitos de enfoque priorizado'!C262="No",'Hitos de enfoque priorizado'!F262=""),IF('Hitos de enfoque priorizado'!B262=6,"ERROR 2","N/C"),"CORRECT")</f>
        <v>CORRECT</v>
      </c>
    </row>
    <row r="263" spans="1:33">
      <c r="A263" s="85">
        <f>COUNTIFS('Hitos de enfoque priorizado'!B263,"1",'Hitos de enfoque priorizado'!C263,"Sí")</f>
        <v>0</v>
      </c>
      <c r="B263" s="90">
        <f>COUNTIFS('Hitos de enfoque priorizado'!B263,"2",'Hitos de enfoque priorizado'!C263,"Sí")</f>
        <v>0</v>
      </c>
      <c r="C263" s="86">
        <f>COUNTIFS('Hitos de enfoque priorizado'!B263,"3",'Hitos de enfoque priorizado'!C263,"Sí")</f>
        <v>0</v>
      </c>
      <c r="D263" s="87">
        <f>COUNTIFS('Hitos de enfoque priorizado'!B263,"4",'Hitos de enfoque priorizado'!C263,"Sí")</f>
        <v>0</v>
      </c>
      <c r="E263" s="88">
        <f>COUNTIFS('Hitos de enfoque priorizado'!B263,"5",'Hitos de enfoque priorizado'!C263,"Sí")</f>
        <v>0</v>
      </c>
      <c r="F263" s="89">
        <f>COUNTIFS('Hitos de enfoque priorizado'!B263,"6",'Hitos de enfoque priorizado'!C263,"Sí")</f>
        <v>0</v>
      </c>
      <c r="G263" s="276">
        <f t="shared" si="12"/>
        <v>0</v>
      </c>
      <c r="H263" s="172">
        <f>COUNTIFS('Hitos de enfoque priorizado'!B263,"1",'Hitos de enfoque priorizado'!C263,"N/C")</f>
        <v>0</v>
      </c>
      <c r="I263" s="172">
        <f>COUNTIFS('Hitos de enfoque priorizado'!B263,"2",'Hitos de enfoque priorizado'!C263,"N/C")</f>
        <v>0</v>
      </c>
      <c r="J263" s="172">
        <f>COUNTIFS('Hitos de enfoque priorizado'!B263,"3",'Hitos de enfoque priorizado'!C263,"N/C")</f>
        <v>0</v>
      </c>
      <c r="K263" s="172">
        <f>COUNTIFS('Hitos de enfoque priorizado'!B263,"4",'Hitos de enfoque priorizado'!C263,"N/C")</f>
        <v>0</v>
      </c>
      <c r="L263" s="172">
        <f>COUNTIFS('Hitos de enfoque priorizado'!B263,"5",'Hitos de enfoque priorizado'!C263,"N/C")</f>
        <v>0</v>
      </c>
      <c r="M263" s="172">
        <f>COUNTIFS('Hitos de enfoque priorizado'!B263,"6",'Hitos de enfoque priorizado'!C263,"N/C")</f>
        <v>0</v>
      </c>
      <c r="N263" s="262">
        <f t="shared" si="13"/>
        <v>0</v>
      </c>
      <c r="O263" s="281"/>
      <c r="P263" s="75" t="str">
        <f>IF('Hitos de enfoque priorizado'!$B263=1,'Hitos de enfoque priorizado'!$F263,"")</f>
        <v/>
      </c>
      <c r="Q263" s="75">
        <f>IF('Hitos de enfoque priorizado'!$B263=2,'Hitos de enfoque priorizado'!$F263,"")</f>
        <v>0</v>
      </c>
      <c r="R263" s="75" t="str">
        <f>IF('Hitos de enfoque priorizado'!$B263=3,'Hitos de enfoque priorizado'!$F263,"")</f>
        <v/>
      </c>
      <c r="S263" s="75" t="str">
        <f>IF('Hitos de enfoque priorizado'!$B263=4,'Hitos de enfoque priorizado'!$F263,"")</f>
        <v/>
      </c>
      <c r="T263" s="75" t="str">
        <f>IF('Hitos de enfoque priorizado'!$B263=5,'Hitos de enfoque priorizado'!$F263,"")</f>
        <v/>
      </c>
      <c r="U263" s="76" t="str">
        <f>IF('Hitos de enfoque priorizado'!$B263=6,'Hitos de enfoque priorizado'!$F263,"")</f>
        <v/>
      </c>
      <c r="V263" s="77" t="str">
        <f>IF(AND('Hitos de enfoque priorizado'!C263="Sí",'Hitos de enfoque priorizado'!F263=""),"CORRECT",IF('Hitos de enfoque priorizado'!C263="No","CORRECT",IF('Hitos de enfoque priorizado'!B263=1,"ERROR 1","N/C")))</f>
        <v>N/C</v>
      </c>
      <c r="W263" s="77" t="str">
        <f>IF(AND('Hitos de enfoque priorizado'!C263="Sí",'Hitos de enfoque priorizado'!F263=""),"CORRECT",IF('Hitos de enfoque priorizado'!C263="No","CORRECT",IF('Hitos de enfoque priorizado'!B263=2,"ERROR 1","N/C")))</f>
        <v>ERROR 1</v>
      </c>
      <c r="X263" s="77" t="str">
        <f>IF(AND('Hitos de enfoque priorizado'!C263="Sí",'Hitos de enfoque priorizado'!F263=""),"CORRECT",IF('Hitos de enfoque priorizado'!C263="No","CORRECT",IF('Hitos de enfoque priorizado'!B263=3,"ERROR 1","N/C")))</f>
        <v>N/C</v>
      </c>
      <c r="Y263" s="77" t="str">
        <f>IF(AND('Hitos de enfoque priorizado'!C263="Sí",'Hitos de enfoque priorizado'!F263=""),"CORRECT",IF('Hitos de enfoque priorizado'!C263="No","CORRECT",IF('Hitos de enfoque priorizado'!B263=4,"ERROR 1","N/C")))</f>
        <v>N/C</v>
      </c>
      <c r="Z263" s="77" t="str">
        <f>IF(AND('Hitos de enfoque priorizado'!C263="Sí",'Hitos de enfoque priorizado'!F263=""),"CORRECT",IF('Hitos de enfoque priorizado'!C263="No","CORRECT",IF('Hitos de enfoque priorizado'!B263=5,"ERROR 1","N/C")))</f>
        <v>N/C</v>
      </c>
      <c r="AA263" s="77" t="str">
        <f>IF(AND('Hitos de enfoque priorizado'!C263="Sí",'Hitos de enfoque priorizado'!F263=""),"CORRECT",IF('Hitos de enfoque priorizado'!C263="No","CORRECT",IF('Hitos de enfoque priorizado'!B263=6,"ERROR 1","N/C")))</f>
        <v>N/C</v>
      </c>
      <c r="AB263" s="69" t="str">
        <f>IF(AND('Hitos de enfoque priorizado'!C263="No",'Hitos de enfoque priorizado'!F263=""),IF('Hitos de enfoque priorizado'!B263=1,"ERROR 2","N/C"),"CORRECT")</f>
        <v>CORRECT</v>
      </c>
      <c r="AC263" s="69" t="str">
        <f>IF(AND('Hitos de enfoque priorizado'!C263="No",'Hitos de enfoque priorizado'!F263=""),IF('Hitos de enfoque priorizado'!B263=2,"ERROR 2","N/C"),"CORRECT")</f>
        <v>CORRECT</v>
      </c>
      <c r="AD263" s="69" t="str">
        <f>IF(AND('Hitos de enfoque priorizado'!C263="No",'Hitos de enfoque priorizado'!F263=""),IF('Hitos de enfoque priorizado'!B263=3,"ERROR 2","N/C"),"CORRECT")</f>
        <v>CORRECT</v>
      </c>
      <c r="AE263" s="69" t="str">
        <f>IF(AND('Hitos de enfoque priorizado'!C263="No",'Hitos de enfoque priorizado'!F263=""),IF('Hitos de enfoque priorizado'!B263=4,"ERROR 2","N/C"),"CORRECT")</f>
        <v>CORRECT</v>
      </c>
      <c r="AF263" s="69" t="str">
        <f>IF(AND('Hitos de enfoque priorizado'!C263="No",'Hitos de enfoque priorizado'!F263=""),IF('Hitos de enfoque priorizado'!B263=5,"ERROR 2","N/C"),"CORRECT")</f>
        <v>CORRECT</v>
      </c>
      <c r="AG263" s="78" t="str">
        <f>IF(AND('Hitos de enfoque priorizado'!C263="No",'Hitos de enfoque priorizado'!F263=""),IF('Hitos de enfoque priorizado'!B263=6,"ERROR 2","N/C"),"CORRECT")</f>
        <v>CORRECT</v>
      </c>
    </row>
    <row r="264" spans="1:33">
      <c r="A264" s="85">
        <f>COUNTIFS('Hitos de enfoque priorizado'!B264,"1",'Hitos de enfoque priorizado'!C264,"Sí")</f>
        <v>0</v>
      </c>
      <c r="B264" s="90">
        <f>COUNTIFS('Hitos de enfoque priorizado'!B264,"2",'Hitos de enfoque priorizado'!C264,"Sí")</f>
        <v>0</v>
      </c>
      <c r="C264" s="86">
        <f>COUNTIFS('Hitos de enfoque priorizado'!B264,"3",'Hitos de enfoque priorizado'!C264,"Sí")</f>
        <v>0</v>
      </c>
      <c r="D264" s="87">
        <f>COUNTIFS('Hitos de enfoque priorizado'!B264,"4",'Hitos de enfoque priorizado'!C264,"Sí")</f>
        <v>0</v>
      </c>
      <c r="E264" s="88">
        <f>COUNTIFS('Hitos de enfoque priorizado'!B264,"5",'Hitos de enfoque priorizado'!C264,"Sí")</f>
        <v>0</v>
      </c>
      <c r="F264" s="89">
        <f>COUNTIFS('Hitos de enfoque priorizado'!B264,"6",'Hitos de enfoque priorizado'!C264,"Sí")</f>
        <v>0</v>
      </c>
      <c r="G264" s="276">
        <f t="shared" ref="G264:G277" si="14">SUM(A264:F264)</f>
        <v>0</v>
      </c>
      <c r="H264" s="172">
        <f>COUNTIFS('Hitos de enfoque priorizado'!B264,"1",'Hitos de enfoque priorizado'!C264,"N/C")</f>
        <v>0</v>
      </c>
      <c r="I264" s="172">
        <f>COUNTIFS('Hitos de enfoque priorizado'!B264,"2",'Hitos de enfoque priorizado'!C264,"N/C")</f>
        <v>0</v>
      </c>
      <c r="J264" s="172">
        <f>COUNTIFS('Hitos de enfoque priorizado'!B264,"3",'Hitos de enfoque priorizado'!C264,"N/C")</f>
        <v>0</v>
      </c>
      <c r="K264" s="172">
        <f>COUNTIFS('Hitos de enfoque priorizado'!B264,"4",'Hitos de enfoque priorizado'!C264,"N/C")</f>
        <v>0</v>
      </c>
      <c r="L264" s="172">
        <f>COUNTIFS('Hitos de enfoque priorizado'!B264,"5",'Hitos de enfoque priorizado'!C264,"N/C")</f>
        <v>0</v>
      </c>
      <c r="M264" s="172">
        <f>COUNTIFS('Hitos de enfoque priorizado'!B264,"6",'Hitos de enfoque priorizado'!C264,"N/C")</f>
        <v>0</v>
      </c>
      <c r="N264" s="262">
        <f t="shared" si="13"/>
        <v>0</v>
      </c>
      <c r="O264" s="262"/>
      <c r="P264" s="75" t="str">
        <f>IF('Hitos de enfoque priorizado'!$B264=1,'Hitos de enfoque priorizado'!$F264,"")</f>
        <v/>
      </c>
      <c r="Q264" s="75">
        <f>IF('Hitos de enfoque priorizado'!$B264=2,'Hitos de enfoque priorizado'!$F264,"")</f>
        <v>0</v>
      </c>
      <c r="R264" s="75" t="str">
        <f>IF('Hitos de enfoque priorizado'!$B264=3,'Hitos de enfoque priorizado'!$F264,"")</f>
        <v/>
      </c>
      <c r="S264" s="75" t="str">
        <f>IF('Hitos de enfoque priorizado'!$B264=4,'Hitos de enfoque priorizado'!$F264,"")</f>
        <v/>
      </c>
      <c r="T264" s="75" t="str">
        <f>IF('Hitos de enfoque priorizado'!$B264=5,'Hitos de enfoque priorizado'!$F264,"")</f>
        <v/>
      </c>
      <c r="U264" s="76" t="str">
        <f>IF('Hitos de enfoque priorizado'!$B264=6,'Hitos de enfoque priorizado'!$F264,"")</f>
        <v/>
      </c>
      <c r="V264" s="77" t="str">
        <f>IF(AND('Hitos de enfoque priorizado'!C264="Sí",'Hitos de enfoque priorizado'!F264=""),"CORRECT",IF('Hitos de enfoque priorizado'!C264="No","CORRECT",IF('Hitos de enfoque priorizado'!B264=1,"ERROR 1","N/C")))</f>
        <v>N/C</v>
      </c>
      <c r="W264" s="77" t="str">
        <f>IF(AND('Hitos de enfoque priorizado'!C264="Sí",'Hitos de enfoque priorizado'!F264=""),"CORRECT",IF('Hitos de enfoque priorizado'!C264="No","CORRECT",IF('Hitos de enfoque priorizado'!B264=2,"ERROR 1","N/C")))</f>
        <v>ERROR 1</v>
      </c>
      <c r="X264" s="77" t="str">
        <f>IF(AND('Hitos de enfoque priorizado'!C264="Sí",'Hitos de enfoque priorizado'!F264=""),"CORRECT",IF('Hitos de enfoque priorizado'!C264="No","CORRECT",IF('Hitos de enfoque priorizado'!B264=3,"ERROR 1","N/C")))</f>
        <v>N/C</v>
      </c>
      <c r="Y264" s="77" t="str">
        <f>IF(AND('Hitos de enfoque priorizado'!C264="Sí",'Hitos de enfoque priorizado'!F264=""),"CORRECT",IF('Hitos de enfoque priorizado'!C264="No","CORRECT",IF('Hitos de enfoque priorizado'!B264=4,"ERROR 1","N/C")))</f>
        <v>N/C</v>
      </c>
      <c r="Z264" s="77" t="str">
        <f>IF(AND('Hitos de enfoque priorizado'!C264="Sí",'Hitos de enfoque priorizado'!F264=""),"CORRECT",IF('Hitos de enfoque priorizado'!C264="No","CORRECT",IF('Hitos de enfoque priorizado'!B264=5,"ERROR 1","N/C")))</f>
        <v>N/C</v>
      </c>
      <c r="AA264" s="77" t="str">
        <f>IF(AND('Hitos de enfoque priorizado'!C264="Sí",'Hitos de enfoque priorizado'!F264=""),"CORRECT",IF('Hitos de enfoque priorizado'!C264="No","CORRECT",IF('Hitos de enfoque priorizado'!B264=6,"ERROR 1","N/C")))</f>
        <v>N/C</v>
      </c>
      <c r="AB264" s="69" t="str">
        <f>IF(AND('Hitos de enfoque priorizado'!C264="No",'Hitos de enfoque priorizado'!F264=""),IF('Hitos de enfoque priorizado'!B264=1,"ERROR 2","N/C"),"CORRECT")</f>
        <v>CORRECT</v>
      </c>
      <c r="AC264" s="69" t="str">
        <f>IF(AND('Hitos de enfoque priorizado'!C264="No",'Hitos de enfoque priorizado'!F264=""),IF('Hitos de enfoque priorizado'!B264=2,"ERROR 2","N/C"),"CORRECT")</f>
        <v>CORRECT</v>
      </c>
      <c r="AD264" s="69" t="str">
        <f>IF(AND('Hitos de enfoque priorizado'!C264="No",'Hitos de enfoque priorizado'!F264=""),IF('Hitos de enfoque priorizado'!B264=3,"ERROR 2","N/C"),"CORRECT")</f>
        <v>CORRECT</v>
      </c>
      <c r="AE264" s="69" t="str">
        <f>IF(AND('Hitos de enfoque priorizado'!C264="No",'Hitos de enfoque priorizado'!F264=""),IF('Hitos de enfoque priorizado'!B264=4,"ERROR 2","N/C"),"CORRECT")</f>
        <v>CORRECT</v>
      </c>
      <c r="AF264" s="69" t="str">
        <f>IF(AND('Hitos de enfoque priorizado'!C264="No",'Hitos de enfoque priorizado'!F264=""),IF('Hitos de enfoque priorizado'!B264=5,"ERROR 2","N/C"),"CORRECT")</f>
        <v>CORRECT</v>
      </c>
      <c r="AG264" s="78" t="str">
        <f>IF(AND('Hitos de enfoque priorizado'!C264="No",'Hitos de enfoque priorizado'!F264=""),IF('Hitos de enfoque priorizado'!B264=6,"ERROR 2","N/C"),"CORRECT")</f>
        <v>CORRECT</v>
      </c>
    </row>
    <row r="265" spans="1:33">
      <c r="A265" s="85">
        <f>COUNTIFS('Hitos de enfoque priorizado'!B265,"1",'Hitos de enfoque priorizado'!C265,"Sí")</f>
        <v>0</v>
      </c>
      <c r="B265" s="90">
        <f>COUNTIFS('Hitos de enfoque priorizado'!B265,"2",'Hitos de enfoque priorizado'!C265,"Sí")</f>
        <v>0</v>
      </c>
      <c r="C265" s="86">
        <f>COUNTIFS('Hitos de enfoque priorizado'!B265,"3",'Hitos de enfoque priorizado'!C265,"Sí")</f>
        <v>0</v>
      </c>
      <c r="D265" s="87">
        <f>COUNTIFS('Hitos de enfoque priorizado'!B265,"4",'Hitos de enfoque priorizado'!C265,"Sí")</f>
        <v>0</v>
      </c>
      <c r="E265" s="88">
        <f>COUNTIFS('Hitos de enfoque priorizado'!B265,"5",'Hitos de enfoque priorizado'!C265,"Sí")</f>
        <v>0</v>
      </c>
      <c r="F265" s="89">
        <f>COUNTIFS('Hitos de enfoque priorizado'!B265,"6",'Hitos de enfoque priorizado'!C265,"Sí")</f>
        <v>0</v>
      </c>
      <c r="G265" s="276">
        <f t="shared" si="14"/>
        <v>0</v>
      </c>
      <c r="H265" s="172">
        <f>COUNTIFS('Hitos de enfoque priorizado'!B265,"1",'Hitos de enfoque priorizado'!C265,"N/C")</f>
        <v>0</v>
      </c>
      <c r="I265" s="172">
        <f>COUNTIFS('Hitos de enfoque priorizado'!B265,"2",'Hitos de enfoque priorizado'!C265,"N/C")</f>
        <v>0</v>
      </c>
      <c r="J265" s="172">
        <f>COUNTIFS('Hitos de enfoque priorizado'!B265,"3",'Hitos de enfoque priorizado'!C265,"N/C")</f>
        <v>0</v>
      </c>
      <c r="K265" s="172">
        <f>COUNTIFS('Hitos de enfoque priorizado'!B265,"4",'Hitos de enfoque priorizado'!C265,"N/C")</f>
        <v>0</v>
      </c>
      <c r="L265" s="172">
        <f>COUNTIFS('Hitos de enfoque priorizado'!B265,"5",'Hitos de enfoque priorizado'!C265,"N/C")</f>
        <v>0</v>
      </c>
      <c r="M265" s="172">
        <f>COUNTIFS('Hitos de enfoque priorizado'!B265,"6",'Hitos de enfoque priorizado'!C265,"N/C")</f>
        <v>0</v>
      </c>
      <c r="N265" s="262">
        <f t="shared" si="13"/>
        <v>0</v>
      </c>
      <c r="O265" s="262"/>
      <c r="P265" s="75" t="str">
        <f>IF('Hitos de enfoque priorizado'!$B265=1,'Hitos de enfoque priorizado'!$F265,"")</f>
        <v/>
      </c>
      <c r="Q265" s="75">
        <f>IF('Hitos de enfoque priorizado'!$B265=2,'Hitos de enfoque priorizado'!$F265,"")</f>
        <v>0</v>
      </c>
      <c r="R265" s="75" t="str">
        <f>IF('Hitos de enfoque priorizado'!$B265=3,'Hitos de enfoque priorizado'!$F265,"")</f>
        <v/>
      </c>
      <c r="S265" s="75" t="str">
        <f>IF('Hitos de enfoque priorizado'!$B265=4,'Hitos de enfoque priorizado'!$F265,"")</f>
        <v/>
      </c>
      <c r="T265" s="75" t="str">
        <f>IF('Hitos de enfoque priorizado'!$B265=5,'Hitos de enfoque priorizado'!$F265,"")</f>
        <v/>
      </c>
      <c r="U265" s="76" t="str">
        <f>IF('Hitos de enfoque priorizado'!$B265=6,'Hitos de enfoque priorizado'!$F265,"")</f>
        <v/>
      </c>
      <c r="V265" s="77" t="str">
        <f>IF(AND('Hitos de enfoque priorizado'!C265="Sí",'Hitos de enfoque priorizado'!F265=""),"CORRECT",IF('Hitos de enfoque priorizado'!C265="No","CORRECT",IF('Hitos de enfoque priorizado'!B265=1,"ERROR 1","N/C")))</f>
        <v>N/C</v>
      </c>
      <c r="W265" s="77" t="str">
        <f>IF(AND('Hitos de enfoque priorizado'!C265="Sí",'Hitos de enfoque priorizado'!F265=""),"CORRECT",IF('Hitos de enfoque priorizado'!C265="No","CORRECT",IF('Hitos de enfoque priorizado'!B265=2,"ERROR 1","N/C")))</f>
        <v>ERROR 1</v>
      </c>
      <c r="X265" s="77" t="str">
        <f>IF(AND('Hitos de enfoque priorizado'!C265="Sí",'Hitos de enfoque priorizado'!F265=""),"CORRECT",IF('Hitos de enfoque priorizado'!C265="No","CORRECT",IF('Hitos de enfoque priorizado'!B265=3,"ERROR 1","N/C")))</f>
        <v>N/C</v>
      </c>
      <c r="Y265" s="77" t="str">
        <f>IF(AND('Hitos de enfoque priorizado'!C265="Sí",'Hitos de enfoque priorizado'!F265=""),"CORRECT",IF('Hitos de enfoque priorizado'!C265="No","CORRECT",IF('Hitos de enfoque priorizado'!B265=4,"ERROR 1","N/C")))</f>
        <v>N/C</v>
      </c>
      <c r="Z265" s="77" t="str">
        <f>IF(AND('Hitos de enfoque priorizado'!C265="Sí",'Hitos de enfoque priorizado'!F265=""),"CORRECT",IF('Hitos de enfoque priorizado'!C265="No","CORRECT",IF('Hitos de enfoque priorizado'!B265=5,"ERROR 1","N/C")))</f>
        <v>N/C</v>
      </c>
      <c r="AA265" s="77" t="str">
        <f>IF(AND('Hitos de enfoque priorizado'!C265="Sí",'Hitos de enfoque priorizado'!F265=""),"CORRECT",IF('Hitos de enfoque priorizado'!C265="No","CORRECT",IF('Hitos de enfoque priorizado'!B265=6,"ERROR 1","N/C")))</f>
        <v>N/C</v>
      </c>
      <c r="AB265" s="69" t="str">
        <f>IF(AND('Hitos de enfoque priorizado'!C265="No",'Hitos de enfoque priorizado'!F265=""),IF('Hitos de enfoque priorizado'!B265=1,"ERROR 2","N/C"),"CORRECT")</f>
        <v>CORRECT</v>
      </c>
      <c r="AC265" s="69" t="str">
        <f>IF(AND('Hitos de enfoque priorizado'!C265="No",'Hitos de enfoque priorizado'!F265=""),IF('Hitos de enfoque priorizado'!B265=2,"ERROR 2","N/C"),"CORRECT")</f>
        <v>CORRECT</v>
      </c>
      <c r="AD265" s="69" t="str">
        <f>IF(AND('Hitos de enfoque priorizado'!C265="No",'Hitos de enfoque priorizado'!F265=""),IF('Hitos de enfoque priorizado'!B265=3,"ERROR 2","N/C"),"CORRECT")</f>
        <v>CORRECT</v>
      </c>
      <c r="AE265" s="69" t="str">
        <f>IF(AND('Hitos de enfoque priorizado'!C265="No",'Hitos de enfoque priorizado'!F265=""),IF('Hitos de enfoque priorizado'!B265=4,"ERROR 2","N/C"),"CORRECT")</f>
        <v>CORRECT</v>
      </c>
      <c r="AF265" s="69" t="str">
        <f>IF(AND('Hitos de enfoque priorizado'!C265="No",'Hitos de enfoque priorizado'!F265=""),IF('Hitos de enfoque priorizado'!B265=5,"ERROR 2","N/C"),"CORRECT")</f>
        <v>CORRECT</v>
      </c>
      <c r="AG265" s="78" t="str">
        <f>IF(AND('Hitos de enfoque priorizado'!C265="No",'Hitos de enfoque priorizado'!F265=""),IF('Hitos de enfoque priorizado'!B265=6,"ERROR 2","N/C"),"CORRECT")</f>
        <v>CORRECT</v>
      </c>
    </row>
    <row r="266" spans="1:33">
      <c r="A266" s="85">
        <f>COUNTIFS('Hitos de enfoque priorizado'!B266,"1",'Hitos de enfoque priorizado'!C266,"Sí")</f>
        <v>0</v>
      </c>
      <c r="B266" s="90">
        <f>COUNTIFS('Hitos de enfoque priorizado'!B266,"2",'Hitos de enfoque priorizado'!C266,"Sí")</f>
        <v>0</v>
      </c>
      <c r="C266" s="86">
        <f>COUNTIFS('Hitos de enfoque priorizado'!B266,"3",'Hitos de enfoque priorizado'!C266,"Sí")</f>
        <v>0</v>
      </c>
      <c r="D266" s="87">
        <f>COUNTIFS('Hitos de enfoque priorizado'!B266,"4",'Hitos de enfoque priorizado'!C266,"Sí")</f>
        <v>0</v>
      </c>
      <c r="E266" s="88">
        <f>COUNTIFS('Hitos de enfoque priorizado'!B266,"5",'Hitos de enfoque priorizado'!C266,"Sí")</f>
        <v>0</v>
      </c>
      <c r="F266" s="89">
        <f>COUNTIFS('Hitos de enfoque priorizado'!B266,"6",'Hitos de enfoque priorizado'!C266,"Sí")</f>
        <v>0</v>
      </c>
      <c r="G266" s="276">
        <f t="shared" si="14"/>
        <v>0</v>
      </c>
      <c r="H266" s="172">
        <f>COUNTIFS('Hitos de enfoque priorizado'!B266,"1",'Hitos de enfoque priorizado'!C266,"N/C")</f>
        <v>0</v>
      </c>
      <c r="I266" s="172">
        <f>COUNTIFS('Hitos de enfoque priorizado'!B266,"2",'Hitos de enfoque priorizado'!C266,"N/C")</f>
        <v>0</v>
      </c>
      <c r="J266" s="172">
        <f>COUNTIFS('Hitos de enfoque priorizado'!B266,"3",'Hitos de enfoque priorizado'!C266,"N/C")</f>
        <v>0</v>
      </c>
      <c r="K266" s="172">
        <f>COUNTIFS('Hitos de enfoque priorizado'!B266,"4",'Hitos de enfoque priorizado'!C266,"N/C")</f>
        <v>0</v>
      </c>
      <c r="L266" s="172">
        <f>COUNTIFS('Hitos de enfoque priorizado'!B266,"5",'Hitos de enfoque priorizado'!C266,"N/C")</f>
        <v>0</v>
      </c>
      <c r="M266" s="172">
        <f>COUNTIFS('Hitos de enfoque priorizado'!B266,"6",'Hitos de enfoque priorizado'!C266,"N/C")</f>
        <v>0</v>
      </c>
      <c r="N266" s="262">
        <f t="shared" si="13"/>
        <v>0</v>
      </c>
      <c r="O266" s="262"/>
      <c r="P266" s="75" t="str">
        <f>IF('Hitos de enfoque priorizado'!$B266=1,'Hitos de enfoque priorizado'!$F266,"")</f>
        <v/>
      </c>
      <c r="Q266" s="75" t="str">
        <f>IF('Hitos de enfoque priorizado'!$B266=2,'Hitos de enfoque priorizado'!$F266,"")</f>
        <v/>
      </c>
      <c r="R266" s="75" t="str">
        <f>IF('Hitos de enfoque priorizado'!$B266=3,'Hitos de enfoque priorizado'!$F266,"")</f>
        <v/>
      </c>
      <c r="S266" s="75" t="str">
        <f>IF('Hitos de enfoque priorizado'!$B266=4,'Hitos de enfoque priorizado'!$F266,"")</f>
        <v/>
      </c>
      <c r="T266" s="75" t="str">
        <f>IF('Hitos de enfoque priorizado'!$B266=5,'Hitos de enfoque priorizado'!$F266,"")</f>
        <v/>
      </c>
      <c r="U266" s="76">
        <f>IF('Hitos de enfoque priorizado'!$B266=6,'Hitos de enfoque priorizado'!$F266,"")</f>
        <v>0</v>
      </c>
      <c r="V266" s="77" t="str">
        <f>IF(AND('Hitos de enfoque priorizado'!C266="Sí",'Hitos de enfoque priorizado'!F266=""),"CORRECT",IF('Hitos de enfoque priorizado'!C266="No","CORRECT",IF('Hitos de enfoque priorizado'!B266=1,"ERROR 1","N/C")))</f>
        <v>N/C</v>
      </c>
      <c r="W266" s="77" t="str">
        <f>IF(AND('Hitos de enfoque priorizado'!C266="Sí",'Hitos de enfoque priorizado'!F266=""),"CORRECT",IF('Hitos de enfoque priorizado'!C266="No","CORRECT",IF('Hitos de enfoque priorizado'!B266=2,"ERROR 1","N/C")))</f>
        <v>N/C</v>
      </c>
      <c r="X266" s="77" t="str">
        <f>IF(AND('Hitos de enfoque priorizado'!C266="Sí",'Hitos de enfoque priorizado'!F266=""),"CORRECT",IF('Hitos de enfoque priorizado'!C266="No","CORRECT",IF('Hitos de enfoque priorizado'!B266=3,"ERROR 1","N/C")))</f>
        <v>N/C</v>
      </c>
      <c r="Y266" s="77" t="str">
        <f>IF(AND('Hitos de enfoque priorizado'!C266="Sí",'Hitos de enfoque priorizado'!F266=""),"CORRECT",IF('Hitos de enfoque priorizado'!C266="No","CORRECT",IF('Hitos de enfoque priorizado'!B266=4,"ERROR 1","N/C")))</f>
        <v>N/C</v>
      </c>
      <c r="Z266" s="77" t="str">
        <f>IF(AND('Hitos de enfoque priorizado'!C266="Sí",'Hitos de enfoque priorizado'!F266=""),"CORRECT",IF('Hitos de enfoque priorizado'!C266="No","CORRECT",IF('Hitos de enfoque priorizado'!B266=5,"ERROR 1","N/C")))</f>
        <v>N/C</v>
      </c>
      <c r="AA266" s="77" t="str">
        <f>IF(AND('Hitos de enfoque priorizado'!C266="Sí",'Hitos de enfoque priorizado'!F266=""),"CORRECT",IF('Hitos de enfoque priorizado'!C266="No","CORRECT",IF('Hitos de enfoque priorizado'!B266=6,"ERROR 1","N/C")))</f>
        <v>ERROR 1</v>
      </c>
      <c r="AB266" s="69" t="str">
        <f>IF(AND('Hitos de enfoque priorizado'!C266="No",'Hitos de enfoque priorizado'!F266=""),IF('Hitos de enfoque priorizado'!B266=1,"ERROR 2","N/C"),"CORRECT")</f>
        <v>CORRECT</v>
      </c>
      <c r="AC266" s="69" t="str">
        <f>IF(AND('Hitos de enfoque priorizado'!C266="No",'Hitos de enfoque priorizado'!F266=""),IF('Hitos de enfoque priorizado'!B266=2,"ERROR 2","N/C"),"CORRECT")</f>
        <v>CORRECT</v>
      </c>
      <c r="AD266" s="69" t="str">
        <f>IF(AND('Hitos de enfoque priorizado'!C266="No",'Hitos de enfoque priorizado'!F266=""),IF('Hitos de enfoque priorizado'!B266=3,"ERROR 2","N/C"),"CORRECT")</f>
        <v>CORRECT</v>
      </c>
      <c r="AE266" s="69" t="str">
        <f>IF(AND('Hitos de enfoque priorizado'!C266="No",'Hitos de enfoque priorizado'!F266=""),IF('Hitos de enfoque priorizado'!B266=4,"ERROR 2","N/C"),"CORRECT")</f>
        <v>CORRECT</v>
      </c>
      <c r="AF266" s="69" t="str">
        <f>IF(AND('Hitos de enfoque priorizado'!C266="No",'Hitos de enfoque priorizado'!F266=""),IF('Hitos de enfoque priorizado'!B266=5,"ERROR 2","N/C"),"CORRECT")</f>
        <v>CORRECT</v>
      </c>
      <c r="AG266" s="78" t="str">
        <f>IF(AND('Hitos de enfoque priorizado'!C266="No",'Hitos de enfoque priorizado'!F266=""),IF('Hitos de enfoque priorizado'!B266=6,"ERROR 2","N/C"),"CORRECT")</f>
        <v>CORRECT</v>
      </c>
    </row>
    <row r="267" spans="1:33">
      <c r="A267" s="85">
        <f>COUNTIFS('Hitos de enfoque priorizado'!B267,"1",'Hitos de enfoque priorizado'!C267,"Sí")</f>
        <v>0</v>
      </c>
      <c r="B267" s="90">
        <f>COUNTIFS('Hitos de enfoque priorizado'!B267,"2",'Hitos de enfoque priorizado'!C267,"Sí")</f>
        <v>0</v>
      </c>
      <c r="C267" s="86">
        <f>COUNTIFS('Hitos de enfoque priorizado'!B267,"3",'Hitos de enfoque priorizado'!C267,"Sí")</f>
        <v>0</v>
      </c>
      <c r="D267" s="87">
        <f>COUNTIFS('Hitos de enfoque priorizado'!B267,"4",'Hitos de enfoque priorizado'!C267,"Sí")</f>
        <v>0</v>
      </c>
      <c r="E267" s="88">
        <f>COUNTIFS('Hitos de enfoque priorizado'!B267,"5",'Hitos de enfoque priorizado'!C267,"Sí")</f>
        <v>0</v>
      </c>
      <c r="F267" s="89">
        <f>COUNTIFS('Hitos de enfoque priorizado'!B267,"6",'Hitos de enfoque priorizado'!C267,"Sí")</f>
        <v>0</v>
      </c>
      <c r="G267" s="276">
        <f t="shared" si="14"/>
        <v>0</v>
      </c>
      <c r="H267" s="172">
        <f>COUNTIFS('Hitos de enfoque priorizado'!B267,"1",'Hitos de enfoque priorizado'!C267,"N/C")</f>
        <v>0</v>
      </c>
      <c r="I267" s="172">
        <f>COUNTIFS('Hitos de enfoque priorizado'!B267,"2",'Hitos de enfoque priorizado'!C267,"N/C")</f>
        <v>0</v>
      </c>
      <c r="J267" s="172">
        <f>COUNTIFS('Hitos de enfoque priorizado'!B267,"3",'Hitos de enfoque priorizado'!C267,"N/C")</f>
        <v>0</v>
      </c>
      <c r="K267" s="172">
        <f>COUNTIFS('Hitos de enfoque priorizado'!B267,"4",'Hitos de enfoque priorizado'!C267,"N/C")</f>
        <v>0</v>
      </c>
      <c r="L267" s="172">
        <f>COUNTIFS('Hitos de enfoque priorizado'!B267,"5",'Hitos de enfoque priorizado'!C267,"N/C")</f>
        <v>0</v>
      </c>
      <c r="M267" s="172">
        <f>COUNTIFS('Hitos de enfoque priorizado'!B267,"6",'Hitos de enfoque priorizado'!C267,"N/C")</f>
        <v>0</v>
      </c>
      <c r="N267" s="262">
        <f t="shared" si="13"/>
        <v>0</v>
      </c>
      <c r="O267" s="262"/>
      <c r="P267" s="75" t="str">
        <f>IF('Hitos de enfoque priorizado'!$B267=1,'Hitos de enfoque priorizado'!$F267,"")</f>
        <v/>
      </c>
      <c r="Q267" s="75" t="str">
        <f>IF('Hitos de enfoque priorizado'!$B267=2,'Hitos de enfoque priorizado'!$F267,"")</f>
        <v/>
      </c>
      <c r="R267" s="75" t="str">
        <f>IF('Hitos de enfoque priorizado'!$B267=3,'Hitos de enfoque priorizado'!$F267,"")</f>
        <v/>
      </c>
      <c r="S267" s="75" t="str">
        <f>IF('Hitos de enfoque priorizado'!$B267=4,'Hitos de enfoque priorizado'!$F267,"")</f>
        <v/>
      </c>
      <c r="T267" s="75" t="str">
        <f>IF('Hitos de enfoque priorizado'!$B267=5,'Hitos de enfoque priorizado'!$F267,"")</f>
        <v/>
      </c>
      <c r="U267" s="76">
        <f>IF('Hitos de enfoque priorizado'!$B267=6,'Hitos de enfoque priorizado'!$F267,"")</f>
        <v>0</v>
      </c>
      <c r="V267" s="77" t="str">
        <f>IF(AND('Hitos de enfoque priorizado'!C267="Sí",'Hitos de enfoque priorizado'!F267=""),"CORRECT",IF('Hitos de enfoque priorizado'!C267="No","CORRECT",IF('Hitos de enfoque priorizado'!B267=1,"ERROR 1","N/C")))</f>
        <v>N/C</v>
      </c>
      <c r="W267" s="77" t="str">
        <f>IF(AND('Hitos de enfoque priorizado'!C267="Sí",'Hitos de enfoque priorizado'!F267=""),"CORRECT",IF('Hitos de enfoque priorizado'!C267="No","CORRECT",IF('Hitos de enfoque priorizado'!B267=2,"ERROR 1","N/C")))</f>
        <v>N/C</v>
      </c>
      <c r="X267" s="77" t="str">
        <f>IF(AND('Hitos de enfoque priorizado'!C267="Sí",'Hitos de enfoque priorizado'!F267=""),"CORRECT",IF('Hitos de enfoque priorizado'!C267="No","CORRECT",IF('Hitos de enfoque priorizado'!B267=3,"ERROR 1","N/C")))</f>
        <v>N/C</v>
      </c>
      <c r="Y267" s="77" t="str">
        <f>IF(AND('Hitos de enfoque priorizado'!C267="Sí",'Hitos de enfoque priorizado'!F267=""),"CORRECT",IF('Hitos de enfoque priorizado'!C267="No","CORRECT",IF('Hitos de enfoque priorizado'!B267=4,"ERROR 1","N/C")))</f>
        <v>N/C</v>
      </c>
      <c r="Z267" s="77" t="str">
        <f>IF(AND('Hitos de enfoque priorizado'!C267="Sí",'Hitos de enfoque priorizado'!F267=""),"CORRECT",IF('Hitos de enfoque priorizado'!C267="No","CORRECT",IF('Hitos de enfoque priorizado'!B267=5,"ERROR 1","N/C")))</f>
        <v>N/C</v>
      </c>
      <c r="AA267" s="77" t="str">
        <f>IF(AND('Hitos de enfoque priorizado'!C267="Sí",'Hitos de enfoque priorizado'!F267=""),"CORRECT",IF('Hitos de enfoque priorizado'!C267="No","CORRECT",IF('Hitos de enfoque priorizado'!B267=6,"ERROR 1","N/C")))</f>
        <v>ERROR 1</v>
      </c>
      <c r="AB267" s="69" t="str">
        <f>IF(AND('Hitos de enfoque priorizado'!C267="No",'Hitos de enfoque priorizado'!F267=""),IF('Hitos de enfoque priorizado'!B267=1,"ERROR 2","N/C"),"CORRECT")</f>
        <v>CORRECT</v>
      </c>
      <c r="AC267" s="69" t="str">
        <f>IF(AND('Hitos de enfoque priorizado'!C267="No",'Hitos de enfoque priorizado'!F267=""),IF('Hitos de enfoque priorizado'!B267=2,"ERROR 2","N/C"),"CORRECT")</f>
        <v>CORRECT</v>
      </c>
      <c r="AD267" s="69" t="str">
        <f>IF(AND('Hitos de enfoque priorizado'!C267="No",'Hitos de enfoque priorizado'!F267=""),IF('Hitos de enfoque priorizado'!B267=3,"ERROR 2","N/C"),"CORRECT")</f>
        <v>CORRECT</v>
      </c>
      <c r="AE267" s="69" t="str">
        <f>IF(AND('Hitos de enfoque priorizado'!C267="No",'Hitos de enfoque priorizado'!F267=""),IF('Hitos de enfoque priorizado'!B267=4,"ERROR 2","N/C"),"CORRECT")</f>
        <v>CORRECT</v>
      </c>
      <c r="AF267" s="69" t="str">
        <f>IF(AND('Hitos de enfoque priorizado'!C267="No",'Hitos de enfoque priorizado'!F267=""),IF('Hitos de enfoque priorizado'!B267=5,"ERROR 2","N/C"),"CORRECT")</f>
        <v>CORRECT</v>
      </c>
      <c r="AG267" s="78" t="str">
        <f>IF(AND('Hitos de enfoque priorizado'!C267="No",'Hitos de enfoque priorizado'!F267=""),IF('Hitos de enfoque priorizado'!B267=6,"ERROR 2","N/C"),"CORRECT")</f>
        <v>CORRECT</v>
      </c>
    </row>
    <row r="268" spans="1:33">
      <c r="A268" s="85">
        <f>COUNTIFS('Hitos de enfoque priorizado'!B268,"1",'Hitos de enfoque priorizado'!C268,"Sí")</f>
        <v>0</v>
      </c>
      <c r="B268" s="90">
        <f>COUNTIFS('Hitos de enfoque priorizado'!B268,"2",'Hitos de enfoque priorizado'!C268,"Sí")</f>
        <v>0</v>
      </c>
      <c r="C268" s="86">
        <f>COUNTIFS('Hitos de enfoque priorizado'!B268,"3",'Hitos de enfoque priorizado'!C268,"Sí")</f>
        <v>0</v>
      </c>
      <c r="D268" s="87">
        <f>COUNTIFS('Hitos de enfoque priorizado'!B268,"4",'Hitos de enfoque priorizado'!C268,"Sí")</f>
        <v>0</v>
      </c>
      <c r="E268" s="88">
        <f>COUNTIFS('Hitos de enfoque priorizado'!B268,"5",'Hitos de enfoque priorizado'!C268,"Sí")</f>
        <v>0</v>
      </c>
      <c r="F268" s="89">
        <f>COUNTIFS('Hitos de enfoque priorizado'!B268,"6",'Hitos de enfoque priorizado'!C268,"Sí")</f>
        <v>0</v>
      </c>
      <c r="G268" s="276">
        <f t="shared" si="14"/>
        <v>0</v>
      </c>
      <c r="H268" s="172">
        <f>COUNTIFS('Hitos de enfoque priorizado'!B268,"1",'Hitos de enfoque priorizado'!C268,"N/C")</f>
        <v>0</v>
      </c>
      <c r="I268" s="172">
        <f>COUNTIFS('Hitos de enfoque priorizado'!B268,"2",'Hitos de enfoque priorizado'!C268,"N/C")</f>
        <v>0</v>
      </c>
      <c r="J268" s="172">
        <f>COUNTIFS('Hitos de enfoque priorizado'!B268,"3",'Hitos de enfoque priorizado'!C268,"N/C")</f>
        <v>0</v>
      </c>
      <c r="K268" s="172">
        <f>COUNTIFS('Hitos de enfoque priorizado'!B268,"4",'Hitos de enfoque priorizado'!C268,"N/C")</f>
        <v>0</v>
      </c>
      <c r="L268" s="172">
        <f>COUNTIFS('Hitos de enfoque priorizado'!B268,"5",'Hitos de enfoque priorizado'!C268,"N/C")</f>
        <v>0</v>
      </c>
      <c r="M268" s="172">
        <f>COUNTIFS('Hitos de enfoque priorizado'!B268,"6",'Hitos de enfoque priorizado'!C268,"N/C")</f>
        <v>0</v>
      </c>
      <c r="N268" s="262">
        <f t="shared" si="13"/>
        <v>0</v>
      </c>
      <c r="O268" s="262"/>
      <c r="P268" s="75" t="str">
        <f>IF('Hitos de enfoque priorizado'!$B268=1,'Hitos de enfoque priorizado'!$F268,"")</f>
        <v/>
      </c>
      <c r="Q268" s="75" t="str">
        <f>IF('Hitos de enfoque priorizado'!$B268=2,'Hitos de enfoque priorizado'!$F268,"")</f>
        <v/>
      </c>
      <c r="R268" s="75" t="str">
        <f>IF('Hitos de enfoque priorizado'!$B268=3,'Hitos de enfoque priorizado'!$F268,"")</f>
        <v/>
      </c>
      <c r="S268" s="75" t="str">
        <f>IF('Hitos de enfoque priorizado'!$B268=4,'Hitos de enfoque priorizado'!$F268,"")</f>
        <v/>
      </c>
      <c r="T268" s="75" t="str">
        <f>IF('Hitos de enfoque priorizado'!$B268=5,'Hitos de enfoque priorizado'!$F268,"")</f>
        <v/>
      </c>
      <c r="U268" s="76" t="str">
        <f>IF('Hitos de enfoque priorizado'!$B268=6,'Hitos de enfoque priorizado'!$F268,"")</f>
        <v/>
      </c>
      <c r="V268" s="77" t="str">
        <f>IF(AND('Hitos de enfoque priorizado'!C268="Sí",'Hitos de enfoque priorizado'!F268=""),"CORRECT",IF('Hitos de enfoque priorizado'!C268="No","CORRECT",IF('Hitos de enfoque priorizado'!B268=1,"ERROR 1","N/C")))</f>
        <v>N/C</v>
      </c>
      <c r="W268" s="77" t="str">
        <f>IF(AND('Hitos de enfoque priorizado'!C268="Sí",'Hitos de enfoque priorizado'!F268=""),"CORRECT",IF('Hitos de enfoque priorizado'!C268="No","CORRECT",IF('Hitos de enfoque priorizado'!B268=2,"ERROR 1","N/C")))</f>
        <v>N/C</v>
      </c>
      <c r="X268" s="77" t="str">
        <f>IF(AND('Hitos de enfoque priorizado'!C268="Sí",'Hitos de enfoque priorizado'!F268=""),"CORRECT",IF('Hitos de enfoque priorizado'!C268="No","CORRECT",IF('Hitos de enfoque priorizado'!B268=3,"ERROR 1","N/C")))</f>
        <v>N/C</v>
      </c>
      <c r="Y268" s="77" t="str">
        <f>IF(AND('Hitos de enfoque priorizado'!C268="Sí",'Hitos de enfoque priorizado'!F268=""),"CORRECT",IF('Hitos de enfoque priorizado'!C268="No","CORRECT",IF('Hitos de enfoque priorizado'!B268=4,"ERROR 1","N/C")))</f>
        <v>N/C</v>
      </c>
      <c r="Z268" s="77" t="str">
        <f>IF(AND('Hitos de enfoque priorizado'!C268="Sí",'Hitos de enfoque priorizado'!F268=""),"CORRECT",IF('Hitos de enfoque priorizado'!C268="No","CORRECT",IF('Hitos de enfoque priorizado'!B268=5,"ERROR 1","N/C")))</f>
        <v>N/C</v>
      </c>
      <c r="AA268" s="77" t="str">
        <f>IF(AND('Hitos de enfoque priorizado'!C268="Sí",'Hitos de enfoque priorizado'!F268=""),"CORRECT",IF('Hitos de enfoque priorizado'!C268="No","CORRECT",IF('Hitos de enfoque priorizado'!B268=6,"ERROR 1","N/C")))</f>
        <v>N/C</v>
      </c>
      <c r="AB268" s="69" t="str">
        <f>IF(AND('Hitos de enfoque priorizado'!C268="No",'Hitos de enfoque priorizado'!F268=""),IF('Hitos de enfoque priorizado'!B268=1,"ERROR 2","N/C"),"CORRECT")</f>
        <v>CORRECT</v>
      </c>
      <c r="AC268" s="69" t="str">
        <f>IF(AND('Hitos de enfoque priorizado'!C268="No",'Hitos de enfoque priorizado'!F268=""),IF('Hitos de enfoque priorizado'!B268=2,"ERROR 2","N/C"),"CORRECT")</f>
        <v>CORRECT</v>
      </c>
      <c r="AD268" s="69" t="str">
        <f>IF(AND('Hitos de enfoque priorizado'!C268="No",'Hitos de enfoque priorizado'!F268=""),IF('Hitos de enfoque priorizado'!B268=3,"ERROR 2","N/C"),"CORRECT")</f>
        <v>CORRECT</v>
      </c>
      <c r="AE268" s="69" t="str">
        <f>IF(AND('Hitos de enfoque priorizado'!C268="No",'Hitos de enfoque priorizado'!F268=""),IF('Hitos de enfoque priorizado'!B268=4,"ERROR 2","N/C"),"CORRECT")</f>
        <v>CORRECT</v>
      </c>
      <c r="AF268" s="69" t="str">
        <f>IF(AND('Hitos de enfoque priorizado'!C268="No",'Hitos de enfoque priorizado'!F268=""),IF('Hitos de enfoque priorizado'!B268=5,"ERROR 2","N/C"),"CORRECT")</f>
        <v>CORRECT</v>
      </c>
      <c r="AG268" s="78" t="str">
        <f>IF(AND('Hitos de enfoque priorizado'!C268="No",'Hitos de enfoque priorizado'!F268=""),IF('Hitos de enfoque priorizado'!B268=6,"ERROR 2","N/C"),"CORRECT")</f>
        <v>CORRECT</v>
      </c>
    </row>
    <row r="269" spans="1:33">
      <c r="A269" s="85">
        <f>COUNTIFS('Hitos de enfoque priorizado'!B269,"1",'Hitos de enfoque priorizado'!C269,"Sí")</f>
        <v>0</v>
      </c>
      <c r="B269" s="90">
        <f>COUNTIFS('Hitos de enfoque priorizado'!B269,"2",'Hitos de enfoque priorizado'!C269,"Sí")</f>
        <v>0</v>
      </c>
      <c r="C269" s="86">
        <f>COUNTIFS('Hitos de enfoque priorizado'!B269,"3",'Hitos de enfoque priorizado'!C269,"Sí")</f>
        <v>0</v>
      </c>
      <c r="D269" s="87">
        <f>COUNTIFS('Hitos de enfoque priorizado'!B269,"4",'Hitos de enfoque priorizado'!C269,"Sí")</f>
        <v>0</v>
      </c>
      <c r="E269" s="88">
        <f>COUNTIFS('Hitos de enfoque priorizado'!B269,"5",'Hitos de enfoque priorizado'!C269,"Sí")</f>
        <v>0</v>
      </c>
      <c r="F269" s="89">
        <f>COUNTIFS('Hitos de enfoque priorizado'!B269,"6",'Hitos de enfoque priorizado'!C269,"Sí")</f>
        <v>0</v>
      </c>
      <c r="G269" s="276">
        <f t="shared" si="14"/>
        <v>0</v>
      </c>
      <c r="H269" s="172">
        <f>COUNTIFS('Hitos de enfoque priorizado'!B269,"1",'Hitos de enfoque priorizado'!C269,"N/C")</f>
        <v>0</v>
      </c>
      <c r="I269" s="172">
        <f>COUNTIFS('Hitos de enfoque priorizado'!B269,"2",'Hitos de enfoque priorizado'!C269,"N/C")</f>
        <v>0</v>
      </c>
      <c r="J269" s="172">
        <f>COUNTIFS('Hitos de enfoque priorizado'!B269,"3",'Hitos de enfoque priorizado'!C269,"N/C")</f>
        <v>0</v>
      </c>
      <c r="K269" s="172">
        <f>COUNTIFS('Hitos de enfoque priorizado'!B269,"4",'Hitos de enfoque priorizado'!C269,"N/C")</f>
        <v>0</v>
      </c>
      <c r="L269" s="172">
        <f>COUNTIFS('Hitos de enfoque priorizado'!B269,"5",'Hitos de enfoque priorizado'!C269,"N/C")</f>
        <v>0</v>
      </c>
      <c r="M269" s="172">
        <f>COUNTIFS('Hitos de enfoque priorizado'!B269,"6",'Hitos de enfoque priorizado'!C269,"N/C")</f>
        <v>0</v>
      </c>
      <c r="N269" s="262">
        <f t="shared" si="13"/>
        <v>0</v>
      </c>
      <c r="O269" s="262"/>
      <c r="P269" s="75" t="str">
        <f>IF('Hitos de enfoque priorizado'!$B269=1,'Hitos de enfoque priorizado'!$F269,"")</f>
        <v/>
      </c>
      <c r="Q269" s="75" t="str">
        <f>IF('Hitos de enfoque priorizado'!$B269=2,'Hitos de enfoque priorizado'!$F269,"")</f>
        <v/>
      </c>
      <c r="R269" s="75">
        <f>IF('Hitos de enfoque priorizado'!$B269=3,'Hitos de enfoque priorizado'!$F269,"")</f>
        <v>0</v>
      </c>
      <c r="S269" s="75" t="str">
        <f>IF('Hitos de enfoque priorizado'!$B269=4,'Hitos de enfoque priorizado'!$F269,"")</f>
        <v/>
      </c>
      <c r="T269" s="75" t="str">
        <f>IF('Hitos de enfoque priorizado'!$B269=5,'Hitos de enfoque priorizado'!$F269,"")</f>
        <v/>
      </c>
      <c r="U269" s="76" t="str">
        <f>IF('Hitos de enfoque priorizado'!$B269=6,'Hitos de enfoque priorizado'!$F269,"")</f>
        <v/>
      </c>
      <c r="V269" s="77" t="str">
        <f>IF(AND('Hitos de enfoque priorizado'!C269="Sí",'Hitos de enfoque priorizado'!F269=""),"CORRECT",IF('Hitos de enfoque priorizado'!C269="No","CORRECT",IF('Hitos de enfoque priorizado'!B269=1,"ERROR 1","N/C")))</f>
        <v>N/C</v>
      </c>
      <c r="W269" s="77" t="str">
        <f>IF(AND('Hitos de enfoque priorizado'!C269="Sí",'Hitos de enfoque priorizado'!F269=""),"CORRECT",IF('Hitos de enfoque priorizado'!C269="No","CORRECT",IF('Hitos de enfoque priorizado'!B269=2,"ERROR 1","N/C")))</f>
        <v>N/C</v>
      </c>
      <c r="X269" s="77" t="str">
        <f>IF(AND('Hitos de enfoque priorizado'!C269="Sí",'Hitos de enfoque priorizado'!F269=""),"CORRECT",IF('Hitos de enfoque priorizado'!C269="No","CORRECT",IF('Hitos de enfoque priorizado'!B269=3,"ERROR 1","N/C")))</f>
        <v>ERROR 1</v>
      </c>
      <c r="Y269" s="77" t="str">
        <f>IF(AND('Hitos de enfoque priorizado'!C269="Sí",'Hitos de enfoque priorizado'!F269=""),"CORRECT",IF('Hitos de enfoque priorizado'!C269="No","CORRECT",IF('Hitos de enfoque priorizado'!B269=4,"ERROR 1","N/C")))</f>
        <v>N/C</v>
      </c>
      <c r="Z269" s="77" t="str">
        <f>IF(AND('Hitos de enfoque priorizado'!C269="Sí",'Hitos de enfoque priorizado'!F269=""),"CORRECT",IF('Hitos de enfoque priorizado'!C269="No","CORRECT",IF('Hitos de enfoque priorizado'!B269=5,"ERROR 1","N/C")))</f>
        <v>N/C</v>
      </c>
      <c r="AA269" s="77" t="str">
        <f>IF(AND('Hitos de enfoque priorizado'!C269="Sí",'Hitos de enfoque priorizado'!F269=""),"CORRECT",IF('Hitos de enfoque priorizado'!C269="No","CORRECT",IF('Hitos de enfoque priorizado'!B269=6,"ERROR 1","N/C")))</f>
        <v>N/C</v>
      </c>
      <c r="AB269" s="69" t="str">
        <f>IF(AND('Hitos de enfoque priorizado'!C269="No",'Hitos de enfoque priorizado'!F269=""),IF('Hitos de enfoque priorizado'!B269=1,"ERROR 2","N/C"),"CORRECT")</f>
        <v>CORRECT</v>
      </c>
      <c r="AC269" s="69" t="str">
        <f>IF(AND('Hitos de enfoque priorizado'!C269="No",'Hitos de enfoque priorizado'!F269=""),IF('Hitos de enfoque priorizado'!B269=2,"ERROR 2","N/C"),"CORRECT")</f>
        <v>CORRECT</v>
      </c>
      <c r="AD269" s="69" t="str">
        <f>IF(AND('Hitos de enfoque priorizado'!C269="No",'Hitos de enfoque priorizado'!F269=""),IF('Hitos de enfoque priorizado'!B269=3,"ERROR 2","N/C"),"CORRECT")</f>
        <v>CORRECT</v>
      </c>
      <c r="AE269" s="69" t="str">
        <f>IF(AND('Hitos de enfoque priorizado'!C269="No",'Hitos de enfoque priorizado'!F269=""),IF('Hitos de enfoque priorizado'!B269=4,"ERROR 2","N/C"),"CORRECT")</f>
        <v>CORRECT</v>
      </c>
      <c r="AF269" s="69" t="str">
        <f>IF(AND('Hitos de enfoque priorizado'!C269="No",'Hitos de enfoque priorizado'!F269=""),IF('Hitos de enfoque priorizado'!B269=5,"ERROR 2","N/C"),"CORRECT")</f>
        <v>CORRECT</v>
      </c>
      <c r="AG269" s="78" t="str">
        <f>IF(AND('Hitos de enfoque priorizado'!C269="No",'Hitos de enfoque priorizado'!F269=""),IF('Hitos de enfoque priorizado'!B269=6,"ERROR 2","N/C"),"CORRECT")</f>
        <v>CORRECT</v>
      </c>
    </row>
    <row r="270" spans="1:33">
      <c r="A270" s="85">
        <f>COUNTIFS('Hitos de enfoque priorizado'!B270,"1",'Hitos de enfoque priorizado'!C270,"Sí")</f>
        <v>0</v>
      </c>
      <c r="B270" s="90">
        <f>COUNTIFS('Hitos de enfoque priorizado'!B270,"2",'Hitos de enfoque priorizado'!C270,"Sí")</f>
        <v>0</v>
      </c>
      <c r="C270" s="86">
        <f>COUNTIFS('Hitos de enfoque priorizado'!B270,"3",'Hitos de enfoque priorizado'!C270,"Sí")</f>
        <v>0</v>
      </c>
      <c r="D270" s="87">
        <f>COUNTIFS('Hitos de enfoque priorizado'!B270,"4",'Hitos de enfoque priorizado'!C270,"Sí")</f>
        <v>0</v>
      </c>
      <c r="E270" s="88">
        <f>COUNTIFS('Hitos de enfoque priorizado'!B270,"5",'Hitos de enfoque priorizado'!C270,"Sí")</f>
        <v>0</v>
      </c>
      <c r="F270" s="89">
        <f>COUNTIFS('Hitos de enfoque priorizado'!B270,"6",'Hitos de enfoque priorizado'!C270,"Sí")</f>
        <v>0</v>
      </c>
      <c r="G270" s="276">
        <f t="shared" si="14"/>
        <v>0</v>
      </c>
      <c r="H270" s="172">
        <f>COUNTIFS('Hitos de enfoque priorizado'!B270,"1",'Hitos de enfoque priorizado'!C270,"N/C")</f>
        <v>0</v>
      </c>
      <c r="I270" s="172">
        <f>COUNTIFS('Hitos de enfoque priorizado'!B270,"2",'Hitos de enfoque priorizado'!C270,"N/C")</f>
        <v>0</v>
      </c>
      <c r="J270" s="172">
        <f>COUNTIFS('Hitos de enfoque priorizado'!B270,"3",'Hitos de enfoque priorizado'!C270,"N/C")</f>
        <v>0</v>
      </c>
      <c r="K270" s="172">
        <f>COUNTIFS('Hitos de enfoque priorizado'!B270,"4",'Hitos de enfoque priorizado'!C270,"N/C")</f>
        <v>0</v>
      </c>
      <c r="L270" s="172">
        <f>COUNTIFS('Hitos de enfoque priorizado'!B270,"5",'Hitos de enfoque priorizado'!C270,"N/C")</f>
        <v>0</v>
      </c>
      <c r="M270" s="172">
        <f>COUNTIFS('Hitos de enfoque priorizado'!B270,"6",'Hitos de enfoque priorizado'!C270,"N/C")</f>
        <v>0</v>
      </c>
      <c r="N270" s="262">
        <f t="shared" si="13"/>
        <v>0</v>
      </c>
      <c r="O270" s="262"/>
      <c r="P270" s="75" t="str">
        <f>IF('Hitos de enfoque priorizado'!$B270=1,'Hitos de enfoque priorizado'!$F270,"")</f>
        <v/>
      </c>
      <c r="Q270" s="75" t="str">
        <f>IF('Hitos de enfoque priorizado'!$B270=2,'Hitos de enfoque priorizado'!$F270,"")</f>
        <v/>
      </c>
      <c r="R270" s="75">
        <f>IF('Hitos de enfoque priorizado'!$B270=3,'Hitos de enfoque priorizado'!$F270,"")</f>
        <v>0</v>
      </c>
      <c r="S270" s="75" t="str">
        <f>IF('Hitos de enfoque priorizado'!$B270=4,'Hitos de enfoque priorizado'!$F270,"")</f>
        <v/>
      </c>
      <c r="T270" s="75" t="str">
        <f>IF('Hitos de enfoque priorizado'!$B270=5,'Hitos de enfoque priorizado'!$F270,"")</f>
        <v/>
      </c>
      <c r="U270" s="76" t="str">
        <f>IF('Hitos de enfoque priorizado'!$B270=6,'Hitos de enfoque priorizado'!$F270,"")</f>
        <v/>
      </c>
      <c r="V270" s="77" t="str">
        <f>IF(AND('Hitos de enfoque priorizado'!C270="Sí",'Hitos de enfoque priorizado'!F270=""),"CORRECT",IF('Hitos de enfoque priorizado'!C270="No","CORRECT",IF('Hitos de enfoque priorizado'!B270=1,"ERROR 1","N/C")))</f>
        <v>N/C</v>
      </c>
      <c r="W270" s="77" t="str">
        <f>IF(AND('Hitos de enfoque priorizado'!C270="Sí",'Hitos de enfoque priorizado'!F270=""),"CORRECT",IF('Hitos de enfoque priorizado'!C270="No","CORRECT",IF('Hitos de enfoque priorizado'!B270=2,"ERROR 1","N/C")))</f>
        <v>N/C</v>
      </c>
      <c r="X270" s="77" t="str">
        <f>IF(AND('Hitos de enfoque priorizado'!C270="Sí",'Hitos de enfoque priorizado'!F270=""),"CORRECT",IF('Hitos de enfoque priorizado'!C270="No","CORRECT",IF('Hitos de enfoque priorizado'!B270=3,"ERROR 1","N/C")))</f>
        <v>ERROR 1</v>
      </c>
      <c r="Y270" s="77" t="str">
        <f>IF(AND('Hitos de enfoque priorizado'!C270="Sí",'Hitos de enfoque priorizado'!F270=""),"CORRECT",IF('Hitos de enfoque priorizado'!C270="No","CORRECT",IF('Hitos de enfoque priorizado'!B270=4,"ERROR 1","N/C")))</f>
        <v>N/C</v>
      </c>
      <c r="Z270" s="77" t="str">
        <f>IF(AND('Hitos de enfoque priorizado'!C270="Sí",'Hitos de enfoque priorizado'!F270=""),"CORRECT",IF('Hitos de enfoque priorizado'!C270="No","CORRECT",IF('Hitos de enfoque priorizado'!B270=5,"ERROR 1","N/C")))</f>
        <v>N/C</v>
      </c>
      <c r="AA270" s="77" t="str">
        <f>IF(AND('Hitos de enfoque priorizado'!C270="Sí",'Hitos de enfoque priorizado'!F270=""),"CORRECT",IF('Hitos de enfoque priorizado'!C270="No","CORRECT",IF('Hitos de enfoque priorizado'!B270=6,"ERROR 1","N/C")))</f>
        <v>N/C</v>
      </c>
      <c r="AB270" s="69" t="str">
        <f>IF(AND('Hitos de enfoque priorizado'!C270="No",'Hitos de enfoque priorizado'!F270=""),IF('Hitos de enfoque priorizado'!B270=1,"ERROR 2","N/C"),"CORRECT")</f>
        <v>CORRECT</v>
      </c>
      <c r="AC270" s="69" t="str">
        <f>IF(AND('Hitos de enfoque priorizado'!C270="No",'Hitos de enfoque priorizado'!F270=""),IF('Hitos de enfoque priorizado'!B270=2,"ERROR 2","N/C"),"CORRECT")</f>
        <v>CORRECT</v>
      </c>
      <c r="AD270" s="69" t="str">
        <f>IF(AND('Hitos de enfoque priorizado'!C270="No",'Hitos de enfoque priorizado'!F270=""),IF('Hitos de enfoque priorizado'!B270=3,"ERROR 2","N/C"),"CORRECT")</f>
        <v>CORRECT</v>
      </c>
      <c r="AE270" s="69" t="str">
        <f>IF(AND('Hitos de enfoque priorizado'!C270="No",'Hitos de enfoque priorizado'!F270=""),IF('Hitos de enfoque priorizado'!B270=4,"ERROR 2","N/C"),"CORRECT")</f>
        <v>CORRECT</v>
      </c>
      <c r="AF270" s="69" t="str">
        <f>IF(AND('Hitos de enfoque priorizado'!C270="No",'Hitos de enfoque priorizado'!F270=""),IF('Hitos de enfoque priorizado'!B270=5,"ERROR 2","N/C"),"CORRECT")</f>
        <v>CORRECT</v>
      </c>
      <c r="AG270" s="78" t="str">
        <f>IF(AND('Hitos de enfoque priorizado'!C270="No",'Hitos de enfoque priorizado'!F270=""),IF('Hitos de enfoque priorizado'!B270=6,"ERROR 2","N/C"),"CORRECT")</f>
        <v>CORRECT</v>
      </c>
    </row>
    <row r="271" spans="1:33">
      <c r="A271" s="85">
        <f>COUNTIFS('Hitos de enfoque priorizado'!B271,"1",'Hitos de enfoque priorizado'!C271,"Sí")</f>
        <v>0</v>
      </c>
      <c r="B271" s="90">
        <f>COUNTIFS('Hitos de enfoque priorizado'!B271,"2",'Hitos de enfoque priorizado'!C271,"Sí")</f>
        <v>0</v>
      </c>
      <c r="C271" s="86">
        <f>COUNTIFS('Hitos de enfoque priorizado'!B271,"3",'Hitos de enfoque priorizado'!C271,"Sí")</f>
        <v>0</v>
      </c>
      <c r="D271" s="87">
        <f>COUNTIFS('Hitos de enfoque priorizado'!B271,"4",'Hitos de enfoque priorizado'!C271,"Sí")</f>
        <v>0</v>
      </c>
      <c r="E271" s="88">
        <f>COUNTIFS('Hitos de enfoque priorizado'!B271,"5",'Hitos de enfoque priorizado'!C271,"Sí")</f>
        <v>0</v>
      </c>
      <c r="F271" s="89">
        <f>COUNTIFS('Hitos de enfoque priorizado'!B271,"6",'Hitos de enfoque priorizado'!C271,"Sí")</f>
        <v>0</v>
      </c>
      <c r="G271" s="276">
        <f t="shared" si="14"/>
        <v>0</v>
      </c>
      <c r="H271" s="172">
        <f>COUNTIFS('Hitos de enfoque priorizado'!B271,"1",'Hitos de enfoque priorizado'!C271,"N/C")</f>
        <v>0</v>
      </c>
      <c r="I271" s="172">
        <f>COUNTIFS('Hitos de enfoque priorizado'!B271,"2",'Hitos de enfoque priorizado'!C271,"N/C")</f>
        <v>0</v>
      </c>
      <c r="J271" s="172">
        <f>COUNTIFS('Hitos de enfoque priorizado'!B271,"3",'Hitos de enfoque priorizado'!C271,"N/C")</f>
        <v>0</v>
      </c>
      <c r="K271" s="172">
        <f>COUNTIFS('Hitos de enfoque priorizado'!B271,"4",'Hitos de enfoque priorizado'!C271,"N/C")</f>
        <v>0</v>
      </c>
      <c r="L271" s="172">
        <f>COUNTIFS('Hitos de enfoque priorizado'!B271,"5",'Hitos de enfoque priorizado'!C271,"N/C")</f>
        <v>0</v>
      </c>
      <c r="M271" s="172">
        <f>COUNTIFS('Hitos de enfoque priorizado'!B271,"6",'Hitos de enfoque priorizado'!C271,"N/C")</f>
        <v>0</v>
      </c>
      <c r="N271" s="262">
        <f t="shared" si="13"/>
        <v>0</v>
      </c>
      <c r="O271" s="262"/>
      <c r="P271" s="75" t="str">
        <f>IF('Hitos de enfoque priorizado'!$B271=1,'Hitos de enfoque priorizado'!$F271,"")</f>
        <v/>
      </c>
      <c r="Q271" s="75" t="str">
        <f>IF('Hitos de enfoque priorizado'!$B271=2,'Hitos de enfoque priorizado'!$F271,"")</f>
        <v/>
      </c>
      <c r="R271" s="75">
        <f>IF('Hitos de enfoque priorizado'!$B271=3,'Hitos de enfoque priorizado'!$F271,"")</f>
        <v>0</v>
      </c>
      <c r="S271" s="75" t="str">
        <f>IF('Hitos de enfoque priorizado'!$B271=4,'Hitos de enfoque priorizado'!$F271,"")</f>
        <v/>
      </c>
      <c r="T271" s="75" t="str">
        <f>IF('Hitos de enfoque priorizado'!$B271=5,'Hitos de enfoque priorizado'!$F271,"")</f>
        <v/>
      </c>
      <c r="U271" s="76" t="str">
        <f>IF('Hitos de enfoque priorizado'!$B271=6,'Hitos de enfoque priorizado'!$F271,"")</f>
        <v/>
      </c>
      <c r="V271" s="77" t="str">
        <f>IF(AND('Hitos de enfoque priorizado'!C271="Sí",'Hitos de enfoque priorizado'!F271=""),"CORRECT",IF('Hitos de enfoque priorizado'!C271="No","CORRECT",IF('Hitos de enfoque priorizado'!B271=1,"ERROR 1","N/C")))</f>
        <v>N/C</v>
      </c>
      <c r="W271" s="77" t="str">
        <f>IF(AND('Hitos de enfoque priorizado'!C271="Sí",'Hitos de enfoque priorizado'!F271=""),"CORRECT",IF('Hitos de enfoque priorizado'!C271="No","CORRECT",IF('Hitos de enfoque priorizado'!B271=2,"ERROR 1","N/C")))</f>
        <v>N/C</v>
      </c>
      <c r="X271" s="77" t="str">
        <f>IF(AND('Hitos de enfoque priorizado'!C271="Sí",'Hitos de enfoque priorizado'!F271=""),"CORRECT",IF('Hitos de enfoque priorizado'!C271="No","CORRECT",IF('Hitos de enfoque priorizado'!B271=3,"ERROR 1","N/C")))</f>
        <v>ERROR 1</v>
      </c>
      <c r="Y271" s="77" t="str">
        <f>IF(AND('Hitos de enfoque priorizado'!C271="Sí",'Hitos de enfoque priorizado'!F271=""),"CORRECT",IF('Hitos de enfoque priorizado'!C271="No","CORRECT",IF('Hitos de enfoque priorizado'!B271=4,"ERROR 1","N/C")))</f>
        <v>N/C</v>
      </c>
      <c r="Z271" s="77" t="str">
        <f>IF(AND('Hitos de enfoque priorizado'!C271="Sí",'Hitos de enfoque priorizado'!F271=""),"CORRECT",IF('Hitos de enfoque priorizado'!C271="No","CORRECT",IF('Hitos de enfoque priorizado'!B271=5,"ERROR 1","N/C")))</f>
        <v>N/C</v>
      </c>
      <c r="AA271" s="77" t="str">
        <f>IF(AND('Hitos de enfoque priorizado'!C271="Sí",'Hitos de enfoque priorizado'!F271=""),"CORRECT",IF('Hitos de enfoque priorizado'!C271="No","CORRECT",IF('Hitos de enfoque priorizado'!B271=6,"ERROR 1","N/C")))</f>
        <v>N/C</v>
      </c>
      <c r="AB271" s="69" t="str">
        <f>IF(AND('Hitos de enfoque priorizado'!C271="No",'Hitos de enfoque priorizado'!F271=""),IF('Hitos de enfoque priorizado'!B271=1,"ERROR 2","N/C"),"CORRECT")</f>
        <v>CORRECT</v>
      </c>
      <c r="AC271" s="69" t="str">
        <f>IF(AND('Hitos de enfoque priorizado'!C271="No",'Hitos de enfoque priorizado'!F271=""),IF('Hitos de enfoque priorizado'!B271=2,"ERROR 2","N/C"),"CORRECT")</f>
        <v>CORRECT</v>
      </c>
      <c r="AD271" s="69" t="str">
        <f>IF(AND('Hitos de enfoque priorizado'!C271="No",'Hitos de enfoque priorizado'!F271=""),IF('Hitos de enfoque priorizado'!B271=3,"ERROR 2","N/C"),"CORRECT")</f>
        <v>CORRECT</v>
      </c>
      <c r="AE271" s="69" t="str">
        <f>IF(AND('Hitos de enfoque priorizado'!C271="No",'Hitos de enfoque priorizado'!F271=""),IF('Hitos de enfoque priorizado'!B271=4,"ERROR 2","N/C"),"CORRECT")</f>
        <v>CORRECT</v>
      </c>
      <c r="AF271" s="69" t="str">
        <f>IF(AND('Hitos de enfoque priorizado'!C271="No",'Hitos de enfoque priorizado'!F271=""),IF('Hitos de enfoque priorizado'!B271=5,"ERROR 2","N/C"),"CORRECT")</f>
        <v>CORRECT</v>
      </c>
      <c r="AG271" s="78" t="str">
        <f>IF(AND('Hitos de enfoque priorizado'!C271="No",'Hitos de enfoque priorizado'!F271=""),IF('Hitos de enfoque priorizado'!B271=6,"ERROR 2","N/C"),"CORRECT")</f>
        <v>CORRECT</v>
      </c>
    </row>
    <row r="272" spans="1:33">
      <c r="A272" s="85">
        <f>COUNTIFS('Hitos de enfoque priorizado'!B272,"1",'Hitos de enfoque priorizado'!C272,"Sí")</f>
        <v>0</v>
      </c>
      <c r="B272" s="90">
        <f>COUNTIFS('Hitos de enfoque priorizado'!B272,"2",'Hitos de enfoque priorizado'!C272,"Sí")</f>
        <v>0</v>
      </c>
      <c r="C272" s="86">
        <f>COUNTIFS('Hitos de enfoque priorizado'!B272,"3",'Hitos de enfoque priorizado'!C272,"Sí")</f>
        <v>0</v>
      </c>
      <c r="D272" s="87">
        <f>COUNTIFS('Hitos de enfoque priorizado'!B272,"4",'Hitos de enfoque priorizado'!C272,"Sí")</f>
        <v>0</v>
      </c>
      <c r="E272" s="88">
        <f>COUNTIFS('Hitos de enfoque priorizado'!B272,"5",'Hitos de enfoque priorizado'!C272,"Sí")</f>
        <v>0</v>
      </c>
      <c r="F272" s="89">
        <f>COUNTIFS('Hitos de enfoque priorizado'!B272,"6",'Hitos de enfoque priorizado'!C272,"Sí")</f>
        <v>0</v>
      </c>
      <c r="G272" s="276">
        <f t="shared" si="14"/>
        <v>0</v>
      </c>
      <c r="H272" s="172">
        <f>COUNTIFS('Hitos de enfoque priorizado'!B272,"1",'Hitos de enfoque priorizado'!C272,"N/C")</f>
        <v>0</v>
      </c>
      <c r="I272" s="172">
        <f>COUNTIFS('Hitos de enfoque priorizado'!B272,"2",'Hitos de enfoque priorizado'!C272,"N/C")</f>
        <v>0</v>
      </c>
      <c r="J272" s="172">
        <f>COUNTIFS('Hitos de enfoque priorizado'!B272,"3",'Hitos de enfoque priorizado'!C272,"N/C")</f>
        <v>0</v>
      </c>
      <c r="K272" s="172">
        <f>COUNTIFS('Hitos de enfoque priorizado'!B272,"4",'Hitos de enfoque priorizado'!C272,"N/C")</f>
        <v>0</v>
      </c>
      <c r="L272" s="172">
        <f>COUNTIFS('Hitos de enfoque priorizado'!B272,"5",'Hitos de enfoque priorizado'!C272,"N/C")</f>
        <v>0</v>
      </c>
      <c r="M272" s="172">
        <f>COUNTIFS('Hitos de enfoque priorizado'!B272,"6",'Hitos de enfoque priorizado'!C272,"N/C")</f>
        <v>0</v>
      </c>
      <c r="N272" s="262">
        <f t="shared" si="13"/>
        <v>0</v>
      </c>
      <c r="O272" s="262"/>
      <c r="P272" s="75" t="str">
        <f>IF('Hitos de enfoque priorizado'!$B272=1,'Hitos de enfoque priorizado'!$F272,"")</f>
        <v/>
      </c>
      <c r="Q272" s="75" t="str">
        <f>IF('Hitos de enfoque priorizado'!$B272=2,'Hitos de enfoque priorizado'!$F272,"")</f>
        <v/>
      </c>
      <c r="R272" s="75">
        <f>IF('Hitos de enfoque priorizado'!$B272=3,'Hitos de enfoque priorizado'!$F272,"")</f>
        <v>0</v>
      </c>
      <c r="S272" s="75" t="str">
        <f>IF('Hitos de enfoque priorizado'!$B272=4,'Hitos de enfoque priorizado'!$F272,"")</f>
        <v/>
      </c>
      <c r="T272" s="75" t="str">
        <f>IF('Hitos de enfoque priorizado'!$B272=5,'Hitos de enfoque priorizado'!$F272,"")</f>
        <v/>
      </c>
      <c r="U272" s="76" t="str">
        <f>IF('Hitos de enfoque priorizado'!$B272=6,'Hitos de enfoque priorizado'!$F272,"")</f>
        <v/>
      </c>
      <c r="V272" s="77" t="str">
        <f>IF(AND('Hitos de enfoque priorizado'!C272="Sí",'Hitos de enfoque priorizado'!F272=""),"CORRECT",IF('Hitos de enfoque priorizado'!C272="No","CORRECT",IF('Hitos de enfoque priorizado'!B272=1,"ERROR 1","N/C")))</f>
        <v>N/C</v>
      </c>
      <c r="W272" s="77" t="str">
        <f>IF(AND('Hitos de enfoque priorizado'!C272="Sí",'Hitos de enfoque priorizado'!F272=""),"CORRECT",IF('Hitos de enfoque priorizado'!C272="No","CORRECT",IF('Hitos de enfoque priorizado'!B272=2,"ERROR 1","N/C")))</f>
        <v>N/C</v>
      </c>
      <c r="X272" s="77" t="str">
        <f>IF(AND('Hitos de enfoque priorizado'!C272="Sí",'Hitos de enfoque priorizado'!F272=""),"CORRECT",IF('Hitos de enfoque priorizado'!C272="No","CORRECT",IF('Hitos de enfoque priorizado'!B272=3,"ERROR 1","N/C")))</f>
        <v>ERROR 1</v>
      </c>
      <c r="Y272" s="77" t="str">
        <f>IF(AND('Hitos de enfoque priorizado'!C272="Sí",'Hitos de enfoque priorizado'!F272=""),"CORRECT",IF('Hitos de enfoque priorizado'!C272="No","CORRECT",IF('Hitos de enfoque priorizado'!B272=4,"ERROR 1","N/C")))</f>
        <v>N/C</v>
      </c>
      <c r="Z272" s="77" t="str">
        <f>IF(AND('Hitos de enfoque priorizado'!C272="Sí",'Hitos de enfoque priorizado'!F272=""),"CORRECT",IF('Hitos de enfoque priorizado'!C272="No","CORRECT",IF('Hitos de enfoque priorizado'!B272=5,"ERROR 1","N/C")))</f>
        <v>N/C</v>
      </c>
      <c r="AA272" s="77" t="str">
        <f>IF(AND('Hitos de enfoque priorizado'!C272="Sí",'Hitos de enfoque priorizado'!F272=""),"CORRECT",IF('Hitos de enfoque priorizado'!C272="No","CORRECT",IF('Hitos de enfoque priorizado'!B272=6,"ERROR 1","N/C")))</f>
        <v>N/C</v>
      </c>
      <c r="AB272" s="69" t="str">
        <f>IF(AND('Hitos de enfoque priorizado'!C272="No",'Hitos de enfoque priorizado'!F272=""),IF('Hitos de enfoque priorizado'!B272=1,"ERROR 2","N/C"),"CORRECT")</f>
        <v>CORRECT</v>
      </c>
      <c r="AC272" s="69" t="str">
        <f>IF(AND('Hitos de enfoque priorizado'!C272="No",'Hitos de enfoque priorizado'!F272=""),IF('Hitos de enfoque priorizado'!B272=2,"ERROR 2","N/C"),"CORRECT")</f>
        <v>CORRECT</v>
      </c>
      <c r="AD272" s="69" t="str">
        <f>IF(AND('Hitos de enfoque priorizado'!C272="No",'Hitos de enfoque priorizado'!F272=""),IF('Hitos de enfoque priorizado'!B272=3,"ERROR 2","N/C"),"CORRECT")</f>
        <v>CORRECT</v>
      </c>
      <c r="AE272" s="69" t="str">
        <f>IF(AND('Hitos de enfoque priorizado'!C272="No",'Hitos de enfoque priorizado'!F272=""),IF('Hitos de enfoque priorizado'!B272=4,"ERROR 2","N/C"),"CORRECT")</f>
        <v>CORRECT</v>
      </c>
      <c r="AF272" s="69" t="str">
        <f>IF(AND('Hitos de enfoque priorizado'!C272="No",'Hitos de enfoque priorizado'!F272=""),IF('Hitos de enfoque priorizado'!B272=5,"ERROR 2","N/C"),"CORRECT")</f>
        <v>CORRECT</v>
      </c>
      <c r="AG272" s="78" t="str">
        <f>IF(AND('Hitos de enfoque priorizado'!C272="No",'Hitos de enfoque priorizado'!F272=""),IF('Hitos de enfoque priorizado'!B272=6,"ERROR 2","N/C"),"CORRECT")</f>
        <v>CORRECT</v>
      </c>
    </row>
    <row r="273" spans="1:33">
      <c r="A273" s="85">
        <f>COUNTIFS('Hitos de enfoque priorizado'!B273,"1",'Hitos de enfoque priorizado'!C273,"Sí")</f>
        <v>0</v>
      </c>
      <c r="B273" s="90">
        <f>COUNTIFS('Hitos de enfoque priorizado'!B273,"2",'Hitos de enfoque priorizado'!C273,"Sí")</f>
        <v>0</v>
      </c>
      <c r="C273" s="86">
        <f>COUNTIFS('Hitos de enfoque priorizado'!B273,"3",'Hitos de enfoque priorizado'!C273,"Sí")</f>
        <v>0</v>
      </c>
      <c r="D273" s="87">
        <f>COUNTIFS('Hitos de enfoque priorizado'!B273,"4",'Hitos de enfoque priorizado'!C273,"Sí")</f>
        <v>0</v>
      </c>
      <c r="E273" s="88">
        <f>COUNTIFS('Hitos de enfoque priorizado'!B273,"5",'Hitos de enfoque priorizado'!C273,"Sí")</f>
        <v>0</v>
      </c>
      <c r="F273" s="89">
        <f>COUNTIFS('Hitos de enfoque priorizado'!B273,"6",'Hitos de enfoque priorizado'!C273,"Sí")</f>
        <v>0</v>
      </c>
      <c r="G273" s="276">
        <f t="shared" si="14"/>
        <v>0</v>
      </c>
      <c r="H273" s="172">
        <f>COUNTIFS('Hitos de enfoque priorizado'!B273,"1",'Hitos de enfoque priorizado'!C273,"N/C")</f>
        <v>0</v>
      </c>
      <c r="I273" s="172">
        <f>COUNTIFS('Hitos de enfoque priorizado'!B273,"2",'Hitos de enfoque priorizado'!C273,"N/C")</f>
        <v>0</v>
      </c>
      <c r="J273" s="172">
        <f>COUNTIFS('Hitos de enfoque priorizado'!B273,"3",'Hitos de enfoque priorizado'!C273,"N/C")</f>
        <v>0</v>
      </c>
      <c r="K273" s="172">
        <f>COUNTIFS('Hitos de enfoque priorizado'!B273,"4",'Hitos de enfoque priorizado'!C273,"N/C")</f>
        <v>0</v>
      </c>
      <c r="L273" s="172">
        <f>COUNTIFS('Hitos de enfoque priorizado'!B273,"5",'Hitos de enfoque priorizado'!C273,"N/C")</f>
        <v>0</v>
      </c>
      <c r="M273" s="172">
        <f>COUNTIFS('Hitos de enfoque priorizado'!B273,"6",'Hitos de enfoque priorizado'!C273,"N/C")</f>
        <v>0</v>
      </c>
      <c r="N273" s="262">
        <f t="shared" si="13"/>
        <v>0</v>
      </c>
      <c r="O273" s="262"/>
      <c r="P273" s="75" t="str">
        <f>IF('Hitos de enfoque priorizado'!$B273=1,'Hitos de enfoque priorizado'!$F273,"")</f>
        <v/>
      </c>
      <c r="Q273" s="75" t="str">
        <f>IF('Hitos de enfoque priorizado'!$B273=2,'Hitos de enfoque priorizado'!$F273,"")</f>
        <v/>
      </c>
      <c r="R273" s="75">
        <f>IF('Hitos de enfoque priorizado'!$B273=3,'Hitos de enfoque priorizado'!$F273,"")</f>
        <v>0</v>
      </c>
      <c r="S273" s="75" t="str">
        <f>IF('Hitos de enfoque priorizado'!$B273=4,'Hitos de enfoque priorizado'!$F273,"")</f>
        <v/>
      </c>
      <c r="T273" s="75" t="str">
        <f>IF('Hitos de enfoque priorizado'!$B273=5,'Hitos de enfoque priorizado'!$F273,"")</f>
        <v/>
      </c>
      <c r="U273" s="76" t="str">
        <f>IF('Hitos de enfoque priorizado'!$B273=6,'Hitos de enfoque priorizado'!$F273,"")</f>
        <v/>
      </c>
      <c r="V273" s="77" t="str">
        <f>IF(AND('Hitos de enfoque priorizado'!C273="Sí",'Hitos de enfoque priorizado'!F273=""),"CORRECT",IF('Hitos de enfoque priorizado'!C273="No","CORRECT",IF('Hitos de enfoque priorizado'!B273=1,"ERROR 1","N/C")))</f>
        <v>N/C</v>
      </c>
      <c r="W273" s="77" t="str">
        <f>IF(AND('Hitos de enfoque priorizado'!C273="Sí",'Hitos de enfoque priorizado'!F273=""),"CORRECT",IF('Hitos de enfoque priorizado'!C273="No","CORRECT",IF('Hitos de enfoque priorizado'!B273=2,"ERROR 1","N/C")))</f>
        <v>N/C</v>
      </c>
      <c r="X273" s="77" t="str">
        <f>IF(AND('Hitos de enfoque priorizado'!C273="Sí",'Hitos de enfoque priorizado'!F273=""),"CORRECT",IF('Hitos de enfoque priorizado'!C273="No","CORRECT",IF('Hitos de enfoque priorizado'!B273=3,"ERROR 1","N/C")))</f>
        <v>ERROR 1</v>
      </c>
      <c r="Y273" s="77" t="str">
        <f>IF(AND('Hitos de enfoque priorizado'!C273="Sí",'Hitos de enfoque priorizado'!F273=""),"CORRECT",IF('Hitos de enfoque priorizado'!C273="No","CORRECT",IF('Hitos de enfoque priorizado'!B273=4,"ERROR 1","N/C")))</f>
        <v>N/C</v>
      </c>
      <c r="Z273" s="77" t="str">
        <f>IF(AND('Hitos de enfoque priorizado'!C273="Sí",'Hitos de enfoque priorizado'!F273=""),"CORRECT",IF('Hitos de enfoque priorizado'!C273="No","CORRECT",IF('Hitos de enfoque priorizado'!B273=5,"ERROR 1","N/C")))</f>
        <v>N/C</v>
      </c>
      <c r="AA273" s="77" t="str">
        <f>IF(AND('Hitos de enfoque priorizado'!C273="Sí",'Hitos de enfoque priorizado'!F273=""),"CORRECT",IF('Hitos de enfoque priorizado'!C273="No","CORRECT",IF('Hitos de enfoque priorizado'!B273=6,"ERROR 1","N/C")))</f>
        <v>N/C</v>
      </c>
      <c r="AB273" s="69" t="str">
        <f>IF(AND('Hitos de enfoque priorizado'!C273="No",'Hitos de enfoque priorizado'!F273=""),IF('Hitos de enfoque priorizado'!B273=1,"ERROR 2","N/C"),"CORRECT")</f>
        <v>CORRECT</v>
      </c>
      <c r="AC273" s="69" t="str">
        <f>IF(AND('Hitos de enfoque priorizado'!C273="No",'Hitos de enfoque priorizado'!F273=""),IF('Hitos de enfoque priorizado'!B273=2,"ERROR 2","N/C"),"CORRECT")</f>
        <v>CORRECT</v>
      </c>
      <c r="AD273" s="69" t="str">
        <f>IF(AND('Hitos de enfoque priorizado'!C273="No",'Hitos de enfoque priorizado'!F273=""),IF('Hitos de enfoque priorizado'!B273=3,"ERROR 2","N/C"),"CORRECT")</f>
        <v>CORRECT</v>
      </c>
      <c r="AE273" s="69" t="str">
        <f>IF(AND('Hitos de enfoque priorizado'!C273="No",'Hitos de enfoque priorizado'!F273=""),IF('Hitos de enfoque priorizado'!B273=4,"ERROR 2","N/C"),"CORRECT")</f>
        <v>CORRECT</v>
      </c>
      <c r="AF273" s="69" t="str">
        <f>IF(AND('Hitos de enfoque priorizado'!C273="No",'Hitos de enfoque priorizado'!F273=""),IF('Hitos de enfoque priorizado'!B273=5,"ERROR 2","N/C"),"CORRECT")</f>
        <v>CORRECT</v>
      </c>
      <c r="AG273" s="78" t="str">
        <f>IF(AND('Hitos de enfoque priorizado'!C273="No",'Hitos de enfoque priorizado'!F273=""),IF('Hitos de enfoque priorizado'!B273=6,"ERROR 2","N/C"),"CORRECT")</f>
        <v>CORRECT</v>
      </c>
    </row>
    <row r="274" spans="1:33">
      <c r="A274" s="85">
        <f>COUNTIFS('Hitos de enfoque priorizado'!B274,"1",'Hitos de enfoque priorizado'!C274,"Sí")</f>
        <v>0</v>
      </c>
      <c r="B274" s="90">
        <f>COUNTIFS('Hitos de enfoque priorizado'!B274,"2",'Hitos de enfoque priorizado'!C274,"Sí")</f>
        <v>0</v>
      </c>
      <c r="C274" s="86">
        <f>COUNTIFS('Hitos de enfoque priorizado'!B274,"3",'Hitos de enfoque priorizado'!C274,"Sí")</f>
        <v>0</v>
      </c>
      <c r="D274" s="87">
        <f>COUNTIFS('Hitos de enfoque priorizado'!B274,"4",'Hitos de enfoque priorizado'!C274,"Sí")</f>
        <v>0</v>
      </c>
      <c r="E274" s="88">
        <f>COUNTIFS('Hitos de enfoque priorizado'!B274,"5",'Hitos de enfoque priorizado'!C274,"Sí")</f>
        <v>0</v>
      </c>
      <c r="F274" s="89">
        <f>COUNTIFS('Hitos de enfoque priorizado'!B274,"6",'Hitos de enfoque priorizado'!C274,"Sí")</f>
        <v>0</v>
      </c>
      <c r="G274" s="276">
        <f t="shared" si="14"/>
        <v>0</v>
      </c>
      <c r="H274" s="172">
        <f>COUNTIFS('Hitos de enfoque priorizado'!B274,"1",'Hitos de enfoque priorizado'!C274,"N/C")</f>
        <v>0</v>
      </c>
      <c r="I274" s="172">
        <f>COUNTIFS('Hitos de enfoque priorizado'!B274,"2",'Hitos de enfoque priorizado'!C274,"N/C")</f>
        <v>0</v>
      </c>
      <c r="J274" s="172">
        <f>COUNTIFS('Hitos de enfoque priorizado'!B274,"3",'Hitos de enfoque priorizado'!C274,"N/C")</f>
        <v>0</v>
      </c>
      <c r="K274" s="172">
        <f>COUNTIFS('Hitos de enfoque priorizado'!B274,"4",'Hitos de enfoque priorizado'!C274,"N/C")</f>
        <v>0</v>
      </c>
      <c r="L274" s="172">
        <f>COUNTIFS('Hitos de enfoque priorizado'!B274,"5",'Hitos de enfoque priorizado'!C274,"N/C")</f>
        <v>0</v>
      </c>
      <c r="M274" s="172">
        <f>COUNTIFS('Hitos de enfoque priorizado'!B274,"6",'Hitos de enfoque priorizado'!C274,"N/C")</f>
        <v>0</v>
      </c>
      <c r="N274" s="262">
        <f t="shared" si="13"/>
        <v>0</v>
      </c>
      <c r="O274" s="262"/>
      <c r="P274" s="75" t="str">
        <f>IF('Hitos de enfoque priorizado'!$B274=1,'Hitos de enfoque priorizado'!$F274,"")</f>
        <v/>
      </c>
      <c r="Q274" s="75" t="str">
        <f>IF('Hitos de enfoque priorizado'!$B274=2,'Hitos de enfoque priorizado'!$F274,"")</f>
        <v/>
      </c>
      <c r="R274" s="75" t="str">
        <f>IF('Hitos de enfoque priorizado'!$B274=3,'Hitos de enfoque priorizado'!$F274,"")</f>
        <v/>
      </c>
      <c r="S274" s="75" t="str">
        <f>IF('Hitos de enfoque priorizado'!$B274=4,'Hitos de enfoque priorizado'!$F274,"")</f>
        <v/>
      </c>
      <c r="T274" s="75" t="str">
        <f>IF('Hitos de enfoque priorizado'!$B274=5,'Hitos de enfoque priorizado'!$F274,"")</f>
        <v/>
      </c>
      <c r="U274" s="76" t="str">
        <f>IF('Hitos de enfoque priorizado'!$B274=6,'Hitos de enfoque priorizado'!$F274,"")</f>
        <v/>
      </c>
      <c r="V274" s="77" t="str">
        <f>IF(AND('Hitos de enfoque priorizado'!C274="Sí",'Hitos de enfoque priorizado'!F274=""),"CORRECT",IF('Hitos de enfoque priorizado'!C274="No","CORRECT",IF('Hitos de enfoque priorizado'!B274=1,"ERROR 1","N/C")))</f>
        <v>N/C</v>
      </c>
      <c r="W274" s="77" t="str">
        <f>IF(AND('Hitos de enfoque priorizado'!C274="Sí",'Hitos de enfoque priorizado'!F274=""),"CORRECT",IF('Hitos de enfoque priorizado'!C274="No","CORRECT",IF('Hitos de enfoque priorizado'!B274=2,"ERROR 1","N/C")))</f>
        <v>N/C</v>
      </c>
      <c r="X274" s="77" t="str">
        <f>IF(AND('Hitos de enfoque priorizado'!C274="Sí",'Hitos de enfoque priorizado'!F274=""),"CORRECT",IF('Hitos de enfoque priorizado'!C274="No","CORRECT",IF('Hitos de enfoque priorizado'!B274=3,"ERROR 1","N/C")))</f>
        <v>N/C</v>
      </c>
      <c r="Y274" s="77" t="str">
        <f>IF(AND('Hitos de enfoque priorizado'!C274="Sí",'Hitos de enfoque priorizado'!F274=""),"CORRECT",IF('Hitos de enfoque priorizado'!C274="No","CORRECT",IF('Hitos de enfoque priorizado'!B274=4,"ERROR 1","N/C")))</f>
        <v>N/C</v>
      </c>
      <c r="Z274" s="77" t="str">
        <f>IF(AND('Hitos de enfoque priorizado'!C274="Sí",'Hitos de enfoque priorizado'!F274=""),"CORRECT",IF('Hitos de enfoque priorizado'!C274="No","CORRECT",IF('Hitos de enfoque priorizado'!B274=5,"ERROR 1","N/C")))</f>
        <v>N/C</v>
      </c>
      <c r="AA274" s="77" t="str">
        <f>IF(AND('Hitos de enfoque priorizado'!C274="Sí",'Hitos de enfoque priorizado'!F274=""),"CORRECT",IF('Hitos de enfoque priorizado'!C274="No","CORRECT",IF('Hitos de enfoque priorizado'!B274=6,"ERROR 1","N/C")))</f>
        <v>N/C</v>
      </c>
      <c r="AB274" s="69" t="str">
        <f>IF(AND('Hitos de enfoque priorizado'!C274="No",'Hitos de enfoque priorizado'!F274=""),IF('Hitos de enfoque priorizado'!B274=1,"ERROR 2","N/C"),"CORRECT")</f>
        <v>CORRECT</v>
      </c>
      <c r="AC274" s="69" t="str">
        <f>IF(AND('Hitos de enfoque priorizado'!C274="No",'Hitos de enfoque priorizado'!F274=""),IF('Hitos de enfoque priorizado'!B274=2,"ERROR 2","N/C"),"CORRECT")</f>
        <v>CORRECT</v>
      </c>
      <c r="AD274" s="69" t="str">
        <f>IF(AND('Hitos de enfoque priorizado'!C274="No",'Hitos de enfoque priorizado'!F274=""),IF('Hitos de enfoque priorizado'!B274=3,"ERROR 2","N/C"),"CORRECT")</f>
        <v>CORRECT</v>
      </c>
      <c r="AE274" s="69" t="str">
        <f>IF(AND('Hitos de enfoque priorizado'!C274="No",'Hitos de enfoque priorizado'!F274=""),IF('Hitos de enfoque priorizado'!B274=4,"ERROR 2","N/C"),"CORRECT")</f>
        <v>CORRECT</v>
      </c>
      <c r="AF274" s="69" t="str">
        <f>IF(AND('Hitos de enfoque priorizado'!C274="No",'Hitos de enfoque priorizado'!F274=""),IF('Hitos de enfoque priorizado'!B274=5,"ERROR 2","N/C"),"CORRECT")</f>
        <v>CORRECT</v>
      </c>
      <c r="AG274" s="78" t="str">
        <f>IF(AND('Hitos de enfoque priorizado'!C274="No",'Hitos de enfoque priorizado'!F274=""),IF('Hitos de enfoque priorizado'!B274=6,"ERROR 2","N/C"),"CORRECT")</f>
        <v>CORRECT</v>
      </c>
    </row>
    <row r="275" spans="1:33">
      <c r="A275" s="85">
        <f>COUNTIFS('Hitos de enfoque priorizado'!B275,"1",'Hitos de enfoque priorizado'!C275,"Sí")</f>
        <v>0</v>
      </c>
      <c r="B275" s="90">
        <f>COUNTIFS('Hitos de enfoque priorizado'!B275,"2",'Hitos de enfoque priorizado'!C275,"Sí")</f>
        <v>0</v>
      </c>
      <c r="C275" s="86">
        <f>COUNTIFS('Hitos de enfoque priorizado'!B275,"3",'Hitos de enfoque priorizado'!C275,"Sí")</f>
        <v>0</v>
      </c>
      <c r="D275" s="87">
        <f>COUNTIFS('Hitos de enfoque priorizado'!B275,"4",'Hitos de enfoque priorizado'!C275,"Sí")</f>
        <v>0</v>
      </c>
      <c r="E275" s="88">
        <f>COUNTIFS('Hitos de enfoque priorizado'!B275,"5",'Hitos de enfoque priorizado'!C275,"Sí")</f>
        <v>0</v>
      </c>
      <c r="F275" s="89">
        <f>COUNTIFS('Hitos de enfoque priorizado'!B275,"6",'Hitos de enfoque priorizado'!C275,"Sí")</f>
        <v>0</v>
      </c>
      <c r="G275" s="276">
        <f t="shared" si="14"/>
        <v>0</v>
      </c>
      <c r="H275" s="172">
        <f>COUNTIFS('Hitos de enfoque priorizado'!B275,"1",'Hitos de enfoque priorizado'!C275,"N/C")</f>
        <v>0</v>
      </c>
      <c r="I275" s="172">
        <f>COUNTIFS('Hitos de enfoque priorizado'!B275,"2",'Hitos de enfoque priorizado'!C275,"N/C")</f>
        <v>0</v>
      </c>
      <c r="J275" s="172">
        <f>COUNTIFS('Hitos de enfoque priorizado'!B275,"3",'Hitos de enfoque priorizado'!C275,"N/C")</f>
        <v>0</v>
      </c>
      <c r="K275" s="172">
        <f>COUNTIFS('Hitos de enfoque priorizado'!B275,"4",'Hitos de enfoque priorizado'!C275,"N/C")</f>
        <v>0</v>
      </c>
      <c r="L275" s="172">
        <f>COUNTIFS('Hitos de enfoque priorizado'!B275,"5",'Hitos de enfoque priorizado'!C275,"N/C")</f>
        <v>0</v>
      </c>
      <c r="M275" s="172">
        <f>COUNTIFS('Hitos de enfoque priorizado'!B275,"6",'Hitos de enfoque priorizado'!C275,"N/C")</f>
        <v>0</v>
      </c>
      <c r="N275" s="262">
        <f t="shared" si="13"/>
        <v>0</v>
      </c>
      <c r="O275" s="262"/>
      <c r="P275" s="75" t="str">
        <f>IF('Hitos de enfoque priorizado'!$B275=1,'Hitos de enfoque priorizado'!$F275,"")</f>
        <v/>
      </c>
      <c r="Q275" s="75">
        <f>IF('Hitos de enfoque priorizado'!$B275=2,'Hitos de enfoque priorizado'!$F275,"")</f>
        <v>0</v>
      </c>
      <c r="R275" s="75" t="str">
        <f>IF('Hitos de enfoque priorizado'!$B275=3,'Hitos de enfoque priorizado'!$F275,"")</f>
        <v/>
      </c>
      <c r="S275" s="75" t="str">
        <f>IF('Hitos de enfoque priorizado'!$B275=4,'Hitos de enfoque priorizado'!$F275,"")</f>
        <v/>
      </c>
      <c r="T275" s="75" t="str">
        <f>IF('Hitos de enfoque priorizado'!$B275=5,'Hitos de enfoque priorizado'!$F275,"")</f>
        <v/>
      </c>
      <c r="U275" s="76" t="str">
        <f>IF('Hitos de enfoque priorizado'!$B275=6,'Hitos de enfoque priorizado'!$F275,"")</f>
        <v/>
      </c>
      <c r="V275" s="77" t="str">
        <f>IF(AND('Hitos de enfoque priorizado'!C275="Sí",'Hitos de enfoque priorizado'!F275=""),"CORRECT",IF('Hitos de enfoque priorizado'!C275="No","CORRECT",IF('Hitos de enfoque priorizado'!B275=1,"ERROR 1","N/C")))</f>
        <v>N/C</v>
      </c>
      <c r="W275" s="77" t="str">
        <f>IF(AND('Hitos de enfoque priorizado'!C275="Sí",'Hitos de enfoque priorizado'!F275=""),"CORRECT",IF('Hitos de enfoque priorizado'!C275="No","CORRECT",IF('Hitos de enfoque priorizado'!B275=2,"ERROR 1","N/C")))</f>
        <v>ERROR 1</v>
      </c>
      <c r="X275" s="77" t="str">
        <f>IF(AND('Hitos de enfoque priorizado'!C275="Sí",'Hitos de enfoque priorizado'!F275=""),"CORRECT",IF('Hitos de enfoque priorizado'!C275="No","CORRECT",IF('Hitos de enfoque priorizado'!B275=3,"ERROR 1","N/C")))</f>
        <v>N/C</v>
      </c>
      <c r="Y275" s="77" t="str">
        <f>IF(AND('Hitos de enfoque priorizado'!C275="Sí",'Hitos de enfoque priorizado'!F275=""),"CORRECT",IF('Hitos de enfoque priorizado'!C275="No","CORRECT",IF('Hitos de enfoque priorizado'!B275=4,"ERROR 1","N/C")))</f>
        <v>N/C</v>
      </c>
      <c r="Z275" s="77" t="str">
        <f>IF(AND('Hitos de enfoque priorizado'!C275="Sí",'Hitos de enfoque priorizado'!F275=""),"CORRECT",IF('Hitos de enfoque priorizado'!C275="No","CORRECT",IF('Hitos de enfoque priorizado'!B275=5,"ERROR 1","N/C")))</f>
        <v>N/C</v>
      </c>
      <c r="AA275" s="77" t="str">
        <f>IF(AND('Hitos de enfoque priorizado'!C275="Sí",'Hitos de enfoque priorizado'!F275=""),"CORRECT",IF('Hitos de enfoque priorizado'!C275="No","CORRECT",IF('Hitos de enfoque priorizado'!B275=6,"ERROR 1","N/C")))</f>
        <v>N/C</v>
      </c>
      <c r="AB275" s="69" t="str">
        <f>IF(AND('Hitos de enfoque priorizado'!C275="No",'Hitos de enfoque priorizado'!F275=""),IF('Hitos de enfoque priorizado'!B275=1,"ERROR 2","N/C"),"CORRECT")</f>
        <v>CORRECT</v>
      </c>
      <c r="AC275" s="69" t="str">
        <f>IF(AND('Hitos de enfoque priorizado'!C275="No",'Hitos de enfoque priorizado'!F275=""),IF('Hitos de enfoque priorizado'!B275=2,"ERROR 2","N/C"),"CORRECT")</f>
        <v>CORRECT</v>
      </c>
      <c r="AD275" s="69" t="str">
        <f>IF(AND('Hitos de enfoque priorizado'!C275="No",'Hitos de enfoque priorizado'!F275=""),IF('Hitos de enfoque priorizado'!B275=3,"ERROR 2","N/C"),"CORRECT")</f>
        <v>CORRECT</v>
      </c>
      <c r="AE275" s="69" t="str">
        <f>IF(AND('Hitos de enfoque priorizado'!C275="No",'Hitos de enfoque priorizado'!F275=""),IF('Hitos de enfoque priorizado'!B275=4,"ERROR 2","N/C"),"CORRECT")</f>
        <v>CORRECT</v>
      </c>
      <c r="AF275" s="69" t="str">
        <f>IF(AND('Hitos de enfoque priorizado'!C275="No",'Hitos de enfoque priorizado'!F275=""),IF('Hitos de enfoque priorizado'!B275=5,"ERROR 2","N/C"),"CORRECT")</f>
        <v>CORRECT</v>
      </c>
      <c r="AG275" s="78" t="str">
        <f>IF(AND('Hitos de enfoque priorizado'!C275="No",'Hitos de enfoque priorizado'!F275=""),IF('Hitos de enfoque priorizado'!B275=6,"ERROR 2","N/C"),"CORRECT")</f>
        <v>CORRECT</v>
      </c>
    </row>
    <row r="276" spans="1:33">
      <c r="A276" s="85">
        <f>COUNTIFS('Hitos de enfoque priorizado'!B276,"1",'Hitos de enfoque priorizado'!C276,"Sí")</f>
        <v>0</v>
      </c>
      <c r="B276" s="90">
        <f>COUNTIFS('Hitos de enfoque priorizado'!B276,"2",'Hitos de enfoque priorizado'!C276,"Sí")</f>
        <v>0</v>
      </c>
      <c r="C276" s="86">
        <f>COUNTIFS('Hitos de enfoque priorizado'!B276,"3",'Hitos de enfoque priorizado'!C276,"Sí")</f>
        <v>0</v>
      </c>
      <c r="D276" s="87">
        <f>COUNTIFS('Hitos de enfoque priorizado'!B276,"4",'Hitos de enfoque priorizado'!C276,"Sí")</f>
        <v>0</v>
      </c>
      <c r="E276" s="88">
        <f>COUNTIFS('Hitos de enfoque priorizado'!B276,"5",'Hitos de enfoque priorizado'!C276,"Sí")</f>
        <v>0</v>
      </c>
      <c r="F276" s="89">
        <f>COUNTIFS('Hitos de enfoque priorizado'!B276,"6",'Hitos de enfoque priorizado'!C276,"Sí")</f>
        <v>0</v>
      </c>
      <c r="G276" s="276">
        <f t="shared" si="14"/>
        <v>0</v>
      </c>
      <c r="H276" s="172">
        <f>COUNTIFS('Hitos de enfoque priorizado'!B276,"1",'Hitos de enfoque priorizado'!C276,"N/C")</f>
        <v>0</v>
      </c>
      <c r="I276" s="172">
        <f>COUNTIFS('Hitos de enfoque priorizado'!B276,"2",'Hitos de enfoque priorizado'!C276,"N/C")</f>
        <v>0</v>
      </c>
      <c r="J276" s="172">
        <f>COUNTIFS('Hitos de enfoque priorizado'!B276,"3",'Hitos de enfoque priorizado'!C276,"N/C")</f>
        <v>0</v>
      </c>
      <c r="K276" s="172">
        <f>COUNTIFS('Hitos de enfoque priorizado'!B276,"4",'Hitos de enfoque priorizado'!C276,"N/C")</f>
        <v>0</v>
      </c>
      <c r="L276" s="172">
        <f>COUNTIFS('Hitos de enfoque priorizado'!B276,"5",'Hitos de enfoque priorizado'!C276,"N/C")</f>
        <v>0</v>
      </c>
      <c r="M276" s="172">
        <f>COUNTIFS('Hitos de enfoque priorizado'!B276,"6",'Hitos de enfoque priorizado'!C276,"N/C")</f>
        <v>0</v>
      </c>
      <c r="N276" s="262">
        <f t="shared" si="13"/>
        <v>0</v>
      </c>
      <c r="O276" s="262"/>
      <c r="P276" s="75" t="str">
        <f>IF('Hitos de enfoque priorizado'!$B276=1,'Hitos de enfoque priorizado'!$F276,"")</f>
        <v/>
      </c>
      <c r="Q276" s="75">
        <f>IF('Hitos de enfoque priorizado'!$B276=2,'Hitos de enfoque priorizado'!$F276,"")</f>
        <v>0</v>
      </c>
      <c r="R276" s="75" t="str">
        <f>IF('Hitos de enfoque priorizado'!$B276=3,'Hitos de enfoque priorizado'!$F276,"")</f>
        <v/>
      </c>
      <c r="S276" s="75" t="str">
        <f>IF('Hitos de enfoque priorizado'!$B276=4,'Hitos de enfoque priorizado'!$F276,"")</f>
        <v/>
      </c>
      <c r="T276" s="75" t="str">
        <f>IF('Hitos de enfoque priorizado'!$B276=5,'Hitos de enfoque priorizado'!$F276,"")</f>
        <v/>
      </c>
      <c r="U276" s="76" t="str">
        <f>IF('Hitos de enfoque priorizado'!$B276=6,'Hitos de enfoque priorizado'!$F276,"")</f>
        <v/>
      </c>
      <c r="V276" s="77" t="str">
        <f>IF(AND('Hitos de enfoque priorizado'!C276="Sí",'Hitos de enfoque priorizado'!F276=""),"CORRECT",IF('Hitos de enfoque priorizado'!C276="No","CORRECT",IF('Hitos de enfoque priorizado'!B276=1,"ERROR 1","N/C")))</f>
        <v>N/C</v>
      </c>
      <c r="W276" s="77" t="str">
        <f>IF(AND('Hitos de enfoque priorizado'!C276="Sí",'Hitos de enfoque priorizado'!F276=""),"CORRECT",IF('Hitos de enfoque priorizado'!C276="No","CORRECT",IF('Hitos de enfoque priorizado'!B276=2,"ERROR 1","N/C")))</f>
        <v>ERROR 1</v>
      </c>
      <c r="X276" s="77" t="str">
        <f>IF(AND('Hitos de enfoque priorizado'!C276="Sí",'Hitos de enfoque priorizado'!F276=""),"CORRECT",IF('Hitos de enfoque priorizado'!C276="No","CORRECT",IF('Hitos de enfoque priorizado'!B276=3,"ERROR 1","N/C")))</f>
        <v>N/C</v>
      </c>
      <c r="Y276" s="77" t="str">
        <f>IF(AND('Hitos de enfoque priorizado'!C276="Sí",'Hitos de enfoque priorizado'!F276=""),"CORRECT",IF('Hitos de enfoque priorizado'!C276="No","CORRECT",IF('Hitos de enfoque priorizado'!B276=4,"ERROR 1","N/C")))</f>
        <v>N/C</v>
      </c>
      <c r="Z276" s="77" t="str">
        <f>IF(AND('Hitos de enfoque priorizado'!C276="Sí",'Hitos de enfoque priorizado'!F276=""),"CORRECT",IF('Hitos de enfoque priorizado'!C276="No","CORRECT",IF('Hitos de enfoque priorizado'!B276=5,"ERROR 1","N/C")))</f>
        <v>N/C</v>
      </c>
      <c r="AA276" s="77" t="str">
        <f>IF(AND('Hitos de enfoque priorizado'!C276="Sí",'Hitos de enfoque priorizado'!F276=""),"CORRECT",IF('Hitos de enfoque priorizado'!C276="No","CORRECT",IF('Hitos de enfoque priorizado'!B276=6,"ERROR 1","N/C")))</f>
        <v>N/C</v>
      </c>
      <c r="AB276" s="69" t="str">
        <f>IF(AND('Hitos de enfoque priorizado'!C276="No",'Hitos de enfoque priorizado'!F276=""),IF('Hitos de enfoque priorizado'!B276=1,"ERROR 2","N/C"),"CORRECT")</f>
        <v>CORRECT</v>
      </c>
      <c r="AC276" s="69" t="str">
        <f>IF(AND('Hitos de enfoque priorizado'!C276="No",'Hitos de enfoque priorizado'!F276=""),IF('Hitos de enfoque priorizado'!B276=2,"ERROR 2","N/C"),"CORRECT")</f>
        <v>CORRECT</v>
      </c>
      <c r="AD276" s="69" t="str">
        <f>IF(AND('Hitos de enfoque priorizado'!C276="No",'Hitos de enfoque priorizado'!F276=""),IF('Hitos de enfoque priorizado'!B276=3,"ERROR 2","N/C"),"CORRECT")</f>
        <v>CORRECT</v>
      </c>
      <c r="AE276" s="69" t="str">
        <f>IF(AND('Hitos de enfoque priorizado'!C276="No",'Hitos de enfoque priorizado'!F276=""),IF('Hitos de enfoque priorizado'!B276=4,"ERROR 2","N/C"),"CORRECT")</f>
        <v>CORRECT</v>
      </c>
      <c r="AF276" s="69" t="str">
        <f>IF(AND('Hitos de enfoque priorizado'!C276="No",'Hitos de enfoque priorizado'!F276=""),IF('Hitos de enfoque priorizado'!B276=5,"ERROR 2","N/C"),"CORRECT")</f>
        <v>CORRECT</v>
      </c>
      <c r="AG276" s="78" t="str">
        <f>IF(AND('Hitos de enfoque priorizado'!C276="No",'Hitos de enfoque priorizado'!F276=""),IF('Hitos de enfoque priorizado'!B276=6,"ERROR 2","N/C"),"CORRECT")</f>
        <v>CORRECT</v>
      </c>
    </row>
    <row r="277" spans="1:33">
      <c r="A277" s="85">
        <f>COUNTIFS('Hitos de enfoque priorizado'!B277,"1",'Hitos de enfoque priorizado'!C277,"Sí")</f>
        <v>0</v>
      </c>
      <c r="B277" s="90">
        <f>COUNTIFS('Hitos de enfoque priorizado'!B277,"2",'Hitos de enfoque priorizado'!C277,"Sí")</f>
        <v>0</v>
      </c>
      <c r="C277" s="86">
        <f>COUNTIFS('Hitos de enfoque priorizado'!B277,"3",'Hitos de enfoque priorizado'!C277,"Sí")</f>
        <v>0</v>
      </c>
      <c r="D277" s="87">
        <f>COUNTIFS('Hitos de enfoque priorizado'!B277,"4",'Hitos de enfoque priorizado'!C277,"Sí")</f>
        <v>0</v>
      </c>
      <c r="E277" s="88">
        <f>COUNTIFS('Hitos de enfoque priorizado'!B277,"5",'Hitos de enfoque priorizado'!C277,"Sí")</f>
        <v>0</v>
      </c>
      <c r="F277" s="89">
        <f>COUNTIFS('Hitos de enfoque priorizado'!B277,"6",'Hitos de enfoque priorizado'!C277,"Sí")</f>
        <v>0</v>
      </c>
      <c r="G277" s="276">
        <f t="shared" si="14"/>
        <v>0</v>
      </c>
      <c r="H277" s="172">
        <f>COUNTIFS('Hitos de enfoque priorizado'!B277,"1",'Hitos de enfoque priorizado'!C277,"N/C")</f>
        <v>0</v>
      </c>
      <c r="I277" s="172">
        <f>COUNTIFS('Hitos de enfoque priorizado'!B277,"2",'Hitos de enfoque priorizado'!C277,"N/C")</f>
        <v>0</v>
      </c>
      <c r="J277" s="172">
        <f>COUNTIFS('Hitos de enfoque priorizado'!B277,"3",'Hitos de enfoque priorizado'!C277,"N/C")</f>
        <v>0</v>
      </c>
      <c r="K277" s="172">
        <f>COUNTIFS('Hitos de enfoque priorizado'!B277,"4",'Hitos de enfoque priorizado'!C277,"N/C")</f>
        <v>0</v>
      </c>
      <c r="L277" s="172">
        <f>COUNTIFS('Hitos de enfoque priorizado'!B277,"5",'Hitos de enfoque priorizado'!C277,"N/C")</f>
        <v>0</v>
      </c>
      <c r="M277" s="172">
        <f>COUNTIFS('Hitos de enfoque priorizado'!B277,"6",'Hitos de enfoque priorizado'!C277,"N/C")</f>
        <v>0</v>
      </c>
      <c r="N277" s="262">
        <f t="shared" si="13"/>
        <v>0</v>
      </c>
      <c r="O277" s="262"/>
      <c r="P277" s="75" t="str">
        <f>IF('Hitos de enfoque priorizado'!$B277=1,'Hitos de enfoque priorizado'!$F277,"")</f>
        <v/>
      </c>
      <c r="Q277" s="75">
        <f>IF('Hitos de enfoque priorizado'!$B277=2,'Hitos de enfoque priorizado'!$F277,"")</f>
        <v>0</v>
      </c>
      <c r="R277" s="75" t="str">
        <f>IF('Hitos de enfoque priorizado'!$B277=3,'Hitos de enfoque priorizado'!$F277,"")</f>
        <v/>
      </c>
      <c r="S277" s="75" t="str">
        <f>IF('Hitos de enfoque priorizado'!$B277=4,'Hitos de enfoque priorizado'!$F277,"")</f>
        <v/>
      </c>
      <c r="T277" s="75" t="str">
        <f>IF('Hitos de enfoque priorizado'!$B277=5,'Hitos de enfoque priorizado'!$F277,"")</f>
        <v/>
      </c>
      <c r="U277" s="76" t="str">
        <f>IF('Hitos de enfoque priorizado'!$B277=6,'Hitos de enfoque priorizado'!$F277,"")</f>
        <v/>
      </c>
      <c r="V277" s="283" t="str">
        <f>IF(AND('Hitos de enfoque priorizado'!C277="Sí",'Hitos de enfoque priorizado'!F277=""),"CORRECT",IF('Hitos de enfoque priorizado'!C277="No","CORRECT",IF('Hitos de enfoque priorizado'!B277=1,"ERROR 1","N/C")))</f>
        <v>N/C</v>
      </c>
      <c r="W277" s="77" t="str">
        <f>IF(AND('Hitos de enfoque priorizado'!C277="Sí",'Hitos de enfoque priorizado'!F277=""),"CORRECT",IF('Hitos de enfoque priorizado'!C277="No","CORRECT",IF('Hitos de enfoque priorizado'!B277=2,"ERROR 1","N/C")))</f>
        <v>ERROR 1</v>
      </c>
      <c r="X277" s="77" t="str">
        <f>IF(AND('Hitos de enfoque priorizado'!C277="Sí",'Hitos de enfoque priorizado'!F277=""),"CORRECT",IF('Hitos de enfoque priorizado'!C277="No","CORRECT",IF('Hitos de enfoque priorizado'!B277=3,"ERROR 1","N/C")))</f>
        <v>N/C</v>
      </c>
      <c r="Y277" s="77" t="str">
        <f>IF(AND('Hitos de enfoque priorizado'!C277="Sí",'Hitos de enfoque priorizado'!F277=""),"CORRECT",IF('Hitos de enfoque priorizado'!C277="No","CORRECT",IF('Hitos de enfoque priorizado'!B277=4,"ERROR 1","N/C")))</f>
        <v>N/C</v>
      </c>
      <c r="Z277" s="77" t="str">
        <f>IF(AND('Hitos de enfoque priorizado'!C277="Sí",'Hitos de enfoque priorizado'!F277=""),"CORRECT",IF('Hitos de enfoque priorizado'!C277="No","CORRECT",IF('Hitos de enfoque priorizado'!B277=5,"ERROR 1","N/C")))</f>
        <v>N/C</v>
      </c>
      <c r="AA277" s="77" t="str">
        <f>IF(AND('Hitos de enfoque priorizado'!C277="Sí",'Hitos de enfoque priorizado'!F277=""),"CORRECT",IF('Hitos de enfoque priorizado'!C277="No","CORRECT",IF('Hitos de enfoque priorizado'!B277=6,"ERROR 1","N/C")))</f>
        <v>N/C</v>
      </c>
      <c r="AB277" s="69" t="str">
        <f>IF(AND('Hitos de enfoque priorizado'!C277="No",'Hitos de enfoque priorizado'!F277=""),IF('Hitos de enfoque priorizado'!B277=1,"ERROR 2","N/C"),"CORRECT")</f>
        <v>CORRECT</v>
      </c>
      <c r="AC277" s="69" t="str">
        <f>IF(AND('Hitos de enfoque priorizado'!C277="No",'Hitos de enfoque priorizado'!F277=""),IF('Hitos de enfoque priorizado'!B277=2,"ERROR 2","N/C"),"CORRECT")</f>
        <v>CORRECT</v>
      </c>
      <c r="AD277" s="69" t="str">
        <f>IF(AND('Hitos de enfoque priorizado'!C277="No",'Hitos de enfoque priorizado'!F277=""),IF('Hitos de enfoque priorizado'!B277=3,"ERROR 2","N/C"),"CORRECT")</f>
        <v>CORRECT</v>
      </c>
      <c r="AE277" s="69" t="str">
        <f>IF(AND('Hitos de enfoque priorizado'!C277="No",'Hitos de enfoque priorizado'!F277=""),IF('Hitos de enfoque priorizado'!B277=4,"ERROR 2","N/C"),"CORRECT")</f>
        <v>CORRECT</v>
      </c>
      <c r="AF277" s="69" t="str">
        <f>IF(AND('Hitos de enfoque priorizado'!C277="No",'Hitos de enfoque priorizado'!F277=""),IF('Hitos de enfoque priorizado'!B277=5,"ERROR 2","N/C"),"CORRECT")</f>
        <v>CORRECT</v>
      </c>
      <c r="AG277" s="78" t="str">
        <f>IF(AND('Hitos de enfoque priorizado'!C277="No",'Hitos de enfoque priorizado'!F277=""),IF('Hitos de enfoque priorizado'!B277=6,"ERROR 2","N/C"),"CORRECT")</f>
        <v>CORRECT</v>
      </c>
    </row>
    <row r="278" spans="1:33" s="293" customFormat="1">
      <c r="A278" s="284">
        <f>SUM(A4:A277)</f>
        <v>0</v>
      </c>
      <c r="B278" s="284">
        <f t="shared" ref="B278:F278" si="15">SUM(B4:B277)</f>
        <v>0</v>
      </c>
      <c r="C278" s="284">
        <f t="shared" si="15"/>
        <v>0</v>
      </c>
      <c r="D278" s="284">
        <f t="shared" si="15"/>
        <v>0</v>
      </c>
      <c r="E278" s="284">
        <f t="shared" si="15"/>
        <v>0</v>
      </c>
      <c r="F278" s="284">
        <f t="shared" si="15"/>
        <v>0</v>
      </c>
      <c r="G278" s="285">
        <f>SUM(G4:G277)</f>
        <v>0</v>
      </c>
      <c r="H278" s="286">
        <f>SUM(H4:H277)</f>
        <v>0</v>
      </c>
      <c r="I278" s="286">
        <f t="shared" ref="I278:M278" si="16">SUM(I4:I277)</f>
        <v>0</v>
      </c>
      <c r="J278" s="286">
        <f t="shared" si="16"/>
        <v>0</v>
      </c>
      <c r="K278" s="286">
        <f t="shared" si="16"/>
        <v>0</v>
      </c>
      <c r="L278" s="286">
        <f t="shared" si="16"/>
        <v>0</v>
      </c>
      <c r="M278" s="286">
        <f t="shared" si="16"/>
        <v>0</v>
      </c>
      <c r="N278" s="287">
        <f>SUM(N4:N277)</f>
        <v>0</v>
      </c>
      <c r="O278" s="288"/>
      <c r="P278" s="289"/>
      <c r="Q278" s="289"/>
      <c r="R278" s="290"/>
      <c r="S278" s="290"/>
      <c r="T278" s="290"/>
      <c r="U278" s="290"/>
      <c r="V278" s="291"/>
      <c r="W278" s="291"/>
      <c r="X278" s="292"/>
      <c r="Y278" s="292"/>
      <c r="Z278" s="292"/>
      <c r="AA278" s="292"/>
      <c r="AB278" s="294">
        <f>COUNTIF(AB4:AB277,"ERROR 2")</f>
        <v>0</v>
      </c>
      <c r="AC278" s="294">
        <f t="shared" ref="AC278:AG278" si="17">COUNTIF(AC4:AC277,"ERROR 2")</f>
        <v>0</v>
      </c>
      <c r="AD278" s="294">
        <f t="shared" si="17"/>
        <v>0</v>
      </c>
      <c r="AE278" s="294">
        <f t="shared" si="17"/>
        <v>0</v>
      </c>
      <c r="AF278" s="294">
        <f t="shared" si="17"/>
        <v>0</v>
      </c>
      <c r="AG278" s="294">
        <f t="shared" si="17"/>
        <v>0</v>
      </c>
    </row>
  </sheetData>
  <sheetProtection selectLockedCells="1"/>
  <autoFilter ref="A1:AG280"/>
  <conditionalFormatting sqref="A4:N277">
    <cfRule type="cellIs" dxfId="0" priority="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4" sqref="C4"/>
    </sheetView>
  </sheetViews>
  <sheetFormatPr defaultColWidth="9.140625" defaultRowHeight="15"/>
  <cols>
    <col min="1" max="1" width="35" style="165" customWidth="1"/>
    <col min="2" max="2" width="4.42578125" style="165" customWidth="1"/>
    <col min="3" max="3" width="30" style="165" bestFit="1" customWidth="1"/>
    <col min="4" max="4" width="9.140625" style="165" customWidth="1"/>
    <col min="5" max="16384" width="9.140625" style="165"/>
  </cols>
  <sheetData>
    <row r="1" spans="1:3" ht="51">
      <c r="A1" s="263" t="s">
        <v>290</v>
      </c>
      <c r="C1" s="264" t="s">
        <v>112</v>
      </c>
    </row>
    <row r="2" spans="1:3">
      <c r="A2" s="265" t="s">
        <v>392</v>
      </c>
      <c r="C2" t="s">
        <v>394</v>
      </c>
    </row>
    <row r="3" spans="1:3">
      <c r="A3" s="266" t="s">
        <v>58</v>
      </c>
      <c r="C3" t="s">
        <v>395</v>
      </c>
    </row>
    <row r="4" spans="1:3">
      <c r="A4" s="266" t="s">
        <v>393</v>
      </c>
      <c r="C4" t="s">
        <v>396</v>
      </c>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2"/>
  <sheetViews>
    <sheetView workbookViewId="0">
      <selection activeCell="T7" sqref="T7"/>
    </sheetView>
  </sheetViews>
  <sheetFormatPr defaultColWidth="8.85546875" defaultRowHeight="15"/>
  <sheetData>
    <row r="4" spans="1:7">
      <c r="A4" s="27" t="s">
        <v>70</v>
      </c>
      <c r="B4" s="27" t="s">
        <v>71</v>
      </c>
      <c r="C4" s="27" t="s">
        <v>72</v>
      </c>
      <c r="D4" s="27" t="s">
        <v>73</v>
      </c>
      <c r="E4" s="27" t="s">
        <v>74</v>
      </c>
      <c r="F4" s="27" t="s">
        <v>75</v>
      </c>
      <c r="G4" s="27" t="s">
        <v>76</v>
      </c>
    </row>
    <row r="5" spans="1:7">
      <c r="A5" s="28">
        <v>1</v>
      </c>
      <c r="B5" s="29">
        <v>9</v>
      </c>
      <c r="C5" s="29"/>
      <c r="D5" s="29"/>
      <c r="E5" s="29"/>
      <c r="F5" s="29"/>
      <c r="G5" s="29"/>
    </row>
    <row r="6" spans="1:7">
      <c r="A6" s="28">
        <v>2</v>
      </c>
      <c r="B6" s="29"/>
      <c r="C6" s="29">
        <v>32</v>
      </c>
      <c r="D6" s="29"/>
      <c r="E6" s="29"/>
      <c r="F6" s="29"/>
      <c r="G6" s="29"/>
    </row>
    <row r="7" spans="1:7">
      <c r="A7" s="28">
        <v>3</v>
      </c>
      <c r="B7" s="29"/>
      <c r="C7" s="29"/>
      <c r="D7" s="29">
        <v>28</v>
      </c>
      <c r="E7" s="29"/>
      <c r="F7" s="29"/>
      <c r="G7" s="29">
        <v>2</v>
      </c>
    </row>
    <row r="8" spans="1:7">
      <c r="A8" s="28">
        <v>4</v>
      </c>
      <c r="B8" s="29"/>
      <c r="C8" s="29"/>
      <c r="D8" s="29"/>
      <c r="E8" s="29">
        <v>48</v>
      </c>
      <c r="F8" s="29"/>
      <c r="G8" s="29"/>
    </row>
    <row r="9" spans="1:7">
      <c r="A9" s="28">
        <v>5</v>
      </c>
      <c r="B9" s="29"/>
      <c r="C9" s="29"/>
      <c r="D9" s="29"/>
      <c r="E9" s="29"/>
      <c r="F9" s="29">
        <v>31</v>
      </c>
      <c r="G9" s="29"/>
    </row>
    <row r="10" spans="1:7">
      <c r="A10" s="28">
        <v>6</v>
      </c>
      <c r="B10" s="29"/>
      <c r="C10" s="29"/>
      <c r="D10" s="29"/>
      <c r="E10" s="29"/>
      <c r="F10" s="29"/>
      <c r="G10" s="29">
        <v>44</v>
      </c>
    </row>
    <row r="11" spans="1:7">
      <c r="A11" s="28" t="s">
        <v>77</v>
      </c>
      <c r="B11" s="29">
        <v>1</v>
      </c>
      <c r="C11" s="29">
        <v>1</v>
      </c>
      <c r="D11" s="29">
        <v>1</v>
      </c>
      <c r="E11" s="29">
        <v>1</v>
      </c>
      <c r="F11" s="29">
        <v>1</v>
      </c>
      <c r="G11" s="29">
        <v>1</v>
      </c>
    </row>
    <row r="12" spans="1:7">
      <c r="A12" s="30" t="s">
        <v>78</v>
      </c>
      <c r="B12" s="31">
        <v>10</v>
      </c>
      <c r="C12" s="31">
        <v>33</v>
      </c>
      <c r="D12" s="31">
        <v>29</v>
      </c>
      <c r="E12" s="31">
        <v>49</v>
      </c>
      <c r="F12" s="31">
        <v>32</v>
      </c>
      <c r="G12" s="31">
        <v>47</v>
      </c>
    </row>
  </sheetData>
  <customSheetViews>
    <customSheetView guid="{7918981E-CC23-463A-892E-0C6055818021}" showAutoFilter="1" state="hidden">
      <selection activeCell="G33" sqref="G33"/>
      <pageMargins left="0.7" right="0.7" top="0.75" bottom="0.75" header="0.3" footer="0.3"/>
      <pageSetup paperSize="9" orientation="portrait"/>
    </customSheetView>
    <customSheetView guid="{E4AA2D9E-8D22-4EA1-A99B-E112FEE541E1}" showAutoFilter="1" state="hidden">
      <selection activeCell="G33" sqref="G33"/>
      <pageMargins left="0.7" right="0.7" top="0.75" bottom="0.75" header="0.3" footer="0.3"/>
      <pageSetup paperSize="9" orientation="portrait"/>
    </customSheetView>
    <customSheetView guid="{9BB45C5B-6A5F-4B98-8D16-C0C2935BCD85}" showAutoFilter="1" state="hidden">
      <selection activeCell="G33" sqref="G33"/>
      <pageMargins left="0.7" right="0.7" top="0.75" bottom="0.75" header="0.3" footer="0.3"/>
      <pageSetup paperSize="9" orientation="portrait"/>
    </customSheetView>
    <customSheetView guid="{42AF8D0F-132E-4BC7-8682-EF8B74E55C81}" showAutoFilter="1" state="hidden">
      <selection activeCell="G33" sqref="G33"/>
      <pageMargins left="0.7" right="0.7" top="0.75" bottom="0.75" header="0.3" footer="0.3"/>
      <pageSetup paperSize="9" orientation="portrait"/>
    </customSheetView>
    <customSheetView guid="{92105224-40AA-407C-A4D8-DA77255BD086}" showAutoFilter="1" state="hidden">
      <selection activeCell="G33" sqref="G33"/>
      <pageMargins left="0.7" right="0.7" top="0.75" bottom="0.75" header="0.3" footer="0.3"/>
      <pageSetup paperSize="9" orientation="portrait"/>
    </customSheetView>
    <customSheetView guid="{5118FE63-65F9-4D1E-A848-7B26E5B01EBD}" showAutoFilter="1" state="hidden">
      <selection activeCell="G33" sqref="G33"/>
      <pageMargins left="0.7" right="0.7" top="0.75" bottom="0.75" header="0.3" footer="0.3"/>
      <pageSetup paperSize="9" orientation="portrait"/>
    </customSheetView>
    <customSheetView guid="{05CFFA2E-9E21-4401-92B8-311FFAFA2791}" showAutoFilter="1" state="hidden">
      <selection activeCell="G33" sqref="G33"/>
      <pageMargins left="0.7" right="0.7" top="0.75" bottom="0.75" header="0.3" footer="0.3"/>
      <pageSetup paperSize="9" orientation="portrait"/>
    </customSheetView>
  </customSheetView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activeCell="T7" sqref="T7"/>
    </sheetView>
  </sheetViews>
  <sheetFormatPr defaultColWidth="8.85546875" defaultRowHeight="15.75"/>
  <cols>
    <col min="1" max="1" width="49.42578125" style="10" customWidth="1"/>
    <col min="2" max="2" width="12.7109375" style="10" customWidth="1"/>
    <col min="3" max="3" width="18.85546875" style="12" customWidth="1"/>
    <col min="4" max="4" width="20.7109375" style="26" customWidth="1"/>
    <col min="5" max="5" width="12.7109375" style="13" customWidth="1"/>
    <col min="6" max="6" width="12.7109375" style="14" customWidth="1"/>
    <col min="7" max="7" width="10.42578125" style="15" customWidth="1"/>
    <col min="8" max="8" width="10.42578125" style="16" customWidth="1"/>
    <col min="9" max="9" width="10.42578125" style="17" customWidth="1"/>
    <col min="10" max="10" width="10.42578125" style="18" customWidth="1"/>
    <col min="11" max="11" width="10.42578125" style="11" customWidth="1"/>
    <col min="12" max="24" width="9.140625" customWidth="1"/>
  </cols>
  <sheetData/>
  <customSheetViews>
    <customSheetView guid="{7918981E-CC23-463A-892E-0C6055818021}" showAutoFilter="1" state="hidden">
      <selection activeCell="G10" sqref="G10"/>
      <pageMargins left="0.7" right="0.7" top="0.75" bottom="0.75" header="0.3" footer="0.3"/>
      <pageSetup paperSize="9" orientation="portrait"/>
    </customSheetView>
    <customSheetView guid="{E4AA2D9E-8D22-4EA1-A99B-E112FEE541E1}" showAutoFilter="1" state="hidden">
      <selection activeCell="G10" sqref="G10"/>
      <pageMargins left="0.7" right="0.7" top="0.75" bottom="0.75" header="0.3" footer="0.3"/>
      <pageSetup paperSize="9" orientation="portrait"/>
    </customSheetView>
    <customSheetView guid="{9BB45C5B-6A5F-4B98-8D16-C0C2935BCD85}" showAutoFilter="1" state="hidden">
      <selection activeCell="G10" sqref="G10"/>
      <pageMargins left="0.7" right="0.7" top="0.75" bottom="0.75" header="0.3" footer="0.3"/>
      <pageSetup paperSize="9" orientation="portrait"/>
    </customSheetView>
    <customSheetView guid="{42AF8D0F-132E-4BC7-8682-EF8B74E55C81}" showAutoFilter="1" state="hidden">
      <selection activeCell="G10" sqref="G10"/>
      <pageMargins left="0.7" right="0.7" top="0.75" bottom="0.75" header="0.3" footer="0.3"/>
      <pageSetup paperSize="9" orientation="portrait"/>
    </customSheetView>
    <customSheetView guid="{92105224-40AA-407C-A4D8-DA77255BD086}" showAutoFilter="1" state="hidden">
      <selection activeCell="G10" sqref="G10"/>
      <pageMargins left="0.7" right="0.7" top="0.75" bottom="0.75" header="0.3" footer="0.3"/>
      <pageSetup paperSize="9" orientation="portrait"/>
    </customSheetView>
    <customSheetView guid="{5118FE63-65F9-4D1E-A848-7B26E5B01EBD}" showAutoFilter="1" state="hidden">
      <selection activeCell="G10" sqref="G10"/>
      <pageMargins left="0.7" right="0.7" top="0.75" bottom="0.75" header="0.3" footer="0.3"/>
      <pageSetup paperSize="9" orientation="portrait"/>
    </customSheetView>
    <customSheetView guid="{05CFFA2E-9E21-4401-92B8-311FFAFA2791}" showAutoFilter="1" state="hidden">
      <selection activeCell="G10" sqref="G10"/>
      <pageMargins left="0.7" right="0.7" top="0.75" bottom="0.75" header="0.3" footer="0.3"/>
      <pageSetup paperSize="9" orientation="portrait"/>
    </customSheetView>
  </customSheetView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T7" sqref="T7"/>
    </sheetView>
  </sheetViews>
  <sheetFormatPr defaultColWidth="9.140625" defaultRowHeight="15"/>
  <cols>
    <col min="1" max="1" width="16.140625" bestFit="1" customWidth="1"/>
    <col min="2" max="2" width="17.85546875" style="32" customWidth="1"/>
    <col min="3" max="3" width="14.7109375" style="32" bestFit="1" customWidth="1"/>
    <col min="4" max="4" width="14" style="32" bestFit="1" customWidth="1"/>
    <col min="5" max="5" width="9.140625" style="32" customWidth="1"/>
    <col min="6" max="6" width="17" style="32" bestFit="1" customWidth="1"/>
    <col min="7" max="7" width="11.5703125" style="32" bestFit="1" customWidth="1"/>
  </cols>
  <sheetData>
    <row r="1" spans="1:16">
      <c r="A1" t="s">
        <v>12</v>
      </c>
      <c r="B1" s="32" t="s">
        <v>99</v>
      </c>
      <c r="C1" s="32" t="s">
        <v>100</v>
      </c>
      <c r="D1" s="32" t="s">
        <v>101</v>
      </c>
      <c r="E1" s="32" t="s">
        <v>102</v>
      </c>
      <c r="F1" s="32" t="s">
        <v>103</v>
      </c>
      <c r="G1" s="32" t="s">
        <v>104</v>
      </c>
    </row>
    <row r="2" spans="1:16" s="33" customFormat="1">
      <c r="A2" s="33" t="s">
        <v>105</v>
      </c>
      <c r="B2" s="33" t="str">
        <f>'Resumen de enfoque priorizado'!E46</f>
        <v/>
      </c>
      <c r="C2" s="33" t="str">
        <f>'Resumen de enfoque priorizado'!E47</f>
        <v/>
      </c>
      <c r="D2" s="33" t="str">
        <f>'Resumen de enfoque priorizado'!E48</f>
        <v/>
      </c>
      <c r="E2" s="33" t="str">
        <f>'Resumen de enfoque priorizado'!E49</f>
        <v/>
      </c>
      <c r="F2" s="33" t="str">
        <f>'Resumen de enfoque priorizado'!E50</f>
        <v/>
      </c>
      <c r="G2" s="33" t="str">
        <f>'Resumen de enfoque priorizado'!E51</f>
        <v/>
      </c>
    </row>
    <row r="5" spans="1:16">
      <c r="P5">
        <f>40724+365+365</f>
        <v>41454</v>
      </c>
    </row>
  </sheetData>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Instrucciones</vt:lpstr>
      <vt:lpstr>Resumen de enfoque priorizado</vt:lpstr>
      <vt:lpstr>Hitos de enfoque priorizado</vt:lpstr>
      <vt:lpstr>Calcs</vt:lpstr>
      <vt:lpstr>Data Validation</vt:lpstr>
      <vt:lpstr>Sheet1</vt:lpstr>
      <vt:lpstr>Sheet2</vt:lpstr>
      <vt:lpstr>Sheet3</vt:lpstr>
      <vt:lpstr>'Hitos de enfoque priorizado'!Print_Area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Watriss</dc:creator>
  <cp:keywords/>
  <dc:description/>
  <cp:lastModifiedBy>%username%</cp:lastModifiedBy>
  <cp:lastPrinted>2016-07-26T12:45:41Z</cp:lastPrinted>
  <dcterms:created xsi:type="dcterms:W3CDTF">2009-03-01T12:03:51Z</dcterms:created>
  <dcterms:modified xsi:type="dcterms:W3CDTF">2016-10-10T20:43:03Z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0x010100B3380E1C8230394EAE49981E848B2E27</vt:lpwstr>
  </property>
</Properties>
</file>